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drawings/drawing5.xml" ContentType="application/vnd.openxmlformats-officedocument.drawing+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omments4.xml" ContentType="application/vnd.openxmlformats-officedocument.spreadsheetml.comments+xml"/>
  <Override PartName="/xl/drawings/drawing6.xml" ContentType="application/vnd.openxmlformats-officedocument.drawing+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N:\Field Training Support\Technical Writing\Active Documents\Reference Documents\Battery Calc Workbook\Print\"/>
    </mc:Choice>
  </mc:AlternateContent>
  <xr:revisionPtr revIDLastSave="0" documentId="13_ncr:1_{DB717295-3576-4240-B8DD-42C63366692C}" xr6:coauthVersionLast="47" xr6:coauthVersionMax="47" xr10:uidLastSave="{00000000-0000-0000-0000-000000000000}"/>
  <bookViews>
    <workbookView xWindow="-105" yWindow="120" windowWidth="27915" windowHeight="11295" activeTab="5" xr2:uid="{00000000-000D-0000-FFFF-FFFF00000000}"/>
  </bookViews>
  <sheets>
    <sheet name="XR150 XR550" sheetId="1" r:id="rId1"/>
    <sheet name="XT30 XT50" sheetId="4" r:id="rId2"/>
    <sheet name="XT75" sheetId="9" r:id="rId3"/>
    <sheet name="XF6" sheetId="7" r:id="rId4"/>
    <sheet name="505-12" sheetId="5" r:id="rId5"/>
    <sheet name="PS12-5" sheetId="10" r:id="rId6"/>
  </sheets>
  <definedNames>
    <definedName name="_xlnm.Print_Area" localSheetId="4">'505-12'!$A$1:$P$108</definedName>
    <definedName name="_xlnm.Print_Area" localSheetId="5">'PS12-5'!$A$1:$P$108</definedName>
    <definedName name="_xlnm.Print_Area" localSheetId="3">'XF6'!$A$1:$P$87</definedName>
    <definedName name="_xlnm.Print_Area" localSheetId="0">'XR150 XR550'!$A$1:$P$120</definedName>
    <definedName name="_xlnm.Print_Area" localSheetId="1">'XT30 XT50'!$A$1:$P$110</definedName>
    <definedName name="_xlnm.Print_Area" localSheetId="2">'XT75'!$A$1:$P$99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6" i="10" l="1"/>
  <c r="F78" i="10" a="1"/>
  <c r="F78" i="10" s="1"/>
  <c r="N72" i="10"/>
  <c r="J72" i="10"/>
  <c r="H72" i="10"/>
  <c r="N71" i="10"/>
  <c r="J71" i="10"/>
  <c r="H71" i="10"/>
  <c r="J70" i="10"/>
  <c r="N70" i="10" s="1"/>
  <c r="H70" i="10"/>
  <c r="J69" i="10"/>
  <c r="N69" i="10" s="1"/>
  <c r="H69" i="10"/>
  <c r="N68" i="10"/>
  <c r="J68" i="10"/>
  <c r="H68" i="10"/>
  <c r="N67" i="10"/>
  <c r="J67" i="10"/>
  <c r="H67" i="10"/>
  <c r="J66" i="10"/>
  <c r="N66" i="10" s="1"/>
  <c r="H66" i="10"/>
  <c r="J65" i="10"/>
  <c r="N65" i="10" s="1"/>
  <c r="H65" i="10"/>
  <c r="N64" i="10"/>
  <c r="J64" i="10"/>
  <c r="H64" i="10"/>
  <c r="N63" i="10"/>
  <c r="J63" i="10"/>
  <c r="H63" i="10"/>
  <c r="J62" i="10"/>
  <c r="N62" i="10" s="1"/>
  <c r="H62" i="10"/>
  <c r="J61" i="10"/>
  <c r="N61" i="10" s="1"/>
  <c r="H61" i="10"/>
  <c r="N60" i="10"/>
  <c r="J60" i="10"/>
  <c r="H60" i="10"/>
  <c r="N59" i="10"/>
  <c r="J59" i="10"/>
  <c r="H59" i="10"/>
  <c r="J58" i="10"/>
  <c r="N58" i="10" s="1"/>
  <c r="H58" i="10"/>
  <c r="J57" i="10"/>
  <c r="N57" i="10" s="1"/>
  <c r="H57" i="10"/>
  <c r="N56" i="10"/>
  <c r="J56" i="10"/>
  <c r="H56" i="10"/>
  <c r="N55" i="10"/>
  <c r="J55" i="10"/>
  <c r="H55" i="10"/>
  <c r="J54" i="10"/>
  <c r="N54" i="10" s="1"/>
  <c r="H54" i="10"/>
  <c r="J53" i="10"/>
  <c r="N53" i="10" s="1"/>
  <c r="H53" i="10"/>
  <c r="N52" i="10"/>
  <c r="J52" i="10"/>
  <c r="H52" i="10"/>
  <c r="N51" i="10"/>
  <c r="J51" i="10"/>
  <c r="H51" i="10"/>
  <c r="J50" i="10"/>
  <c r="N50" i="10" s="1"/>
  <c r="H50" i="10"/>
  <c r="J49" i="10"/>
  <c r="N49" i="10" s="1"/>
  <c r="H49" i="10"/>
  <c r="N48" i="10"/>
  <c r="J48" i="10"/>
  <c r="H48" i="10"/>
  <c r="N47" i="10"/>
  <c r="J47" i="10"/>
  <c r="H47" i="10"/>
  <c r="J46" i="10"/>
  <c r="N46" i="10" s="1"/>
  <c r="H46" i="10"/>
  <c r="J45" i="10"/>
  <c r="N45" i="10" s="1"/>
  <c r="H45" i="10"/>
  <c r="N44" i="10"/>
  <c r="J44" i="10"/>
  <c r="H44" i="10"/>
  <c r="N43" i="10"/>
  <c r="J43" i="10"/>
  <c r="H43" i="10"/>
  <c r="J42" i="10"/>
  <c r="N42" i="10" s="1"/>
  <c r="H42" i="10"/>
  <c r="J41" i="10"/>
  <c r="N41" i="10" s="1"/>
  <c r="H41" i="10"/>
  <c r="N40" i="10"/>
  <c r="J40" i="10"/>
  <c r="H40" i="10"/>
  <c r="N39" i="10"/>
  <c r="J39" i="10"/>
  <c r="H39" i="10"/>
  <c r="J38" i="10"/>
  <c r="N38" i="10" s="1"/>
  <c r="H38" i="10"/>
  <c r="J37" i="10"/>
  <c r="N37" i="10" s="1"/>
  <c r="H37" i="10"/>
  <c r="N36" i="10"/>
  <c r="J36" i="10"/>
  <c r="H36" i="10"/>
  <c r="N35" i="10"/>
  <c r="J35" i="10"/>
  <c r="H35" i="10"/>
  <c r="J34" i="10"/>
  <c r="N34" i="10" s="1"/>
  <c r="H34" i="10"/>
  <c r="J33" i="10"/>
  <c r="N33" i="10" s="1"/>
  <c r="H33" i="10"/>
  <c r="N32" i="10"/>
  <c r="J32" i="10"/>
  <c r="H32" i="10"/>
  <c r="N31" i="10"/>
  <c r="J31" i="10"/>
  <c r="H31" i="10"/>
  <c r="J30" i="10"/>
  <c r="N30" i="10" s="1"/>
  <c r="H30" i="10"/>
  <c r="J29" i="10"/>
  <c r="N29" i="10" s="1"/>
  <c r="H29" i="10"/>
  <c r="N28" i="10"/>
  <c r="J28" i="10"/>
  <c r="H28" i="10"/>
  <c r="N27" i="10"/>
  <c r="J27" i="10"/>
  <c r="H27" i="10"/>
  <c r="N26" i="10"/>
  <c r="J26" i="10"/>
  <c r="H26" i="10"/>
  <c r="J25" i="10"/>
  <c r="N25" i="10" s="1"/>
  <c r="H25" i="10"/>
  <c r="N24" i="10"/>
  <c r="J24" i="10"/>
  <c r="H24" i="10"/>
  <c r="N23" i="10"/>
  <c r="J23" i="10"/>
  <c r="H23" i="10"/>
  <c r="J22" i="10"/>
  <c r="N22" i="10" s="1"/>
  <c r="H22" i="10"/>
  <c r="J21" i="10"/>
  <c r="N21" i="10" s="1"/>
  <c r="H21" i="10"/>
  <c r="N20" i="10"/>
  <c r="J20" i="10"/>
  <c r="H20" i="10"/>
  <c r="N19" i="10"/>
  <c r="J19" i="10"/>
  <c r="H19" i="10"/>
  <c r="J18" i="10"/>
  <c r="N18" i="10" s="1"/>
  <c r="H18" i="10"/>
  <c r="J17" i="10"/>
  <c r="N17" i="10" s="1"/>
  <c r="H17" i="10"/>
  <c r="N16" i="10"/>
  <c r="J16" i="10"/>
  <c r="H16" i="10"/>
  <c r="N15" i="10"/>
  <c r="J15" i="10"/>
  <c r="H15" i="10"/>
  <c r="J14" i="10"/>
  <c r="N14" i="10" s="1"/>
  <c r="H14" i="10"/>
  <c r="J13" i="10"/>
  <c r="N13" i="10" s="1"/>
  <c r="H13" i="10"/>
  <c r="N12" i="10"/>
  <c r="J12" i="10"/>
  <c r="H12" i="10"/>
  <c r="N11" i="10"/>
  <c r="J11" i="10"/>
  <c r="H11" i="10"/>
  <c r="J21" i="9"/>
  <c r="N21" i="9" s="1"/>
  <c r="H21" i="9"/>
  <c r="N26" i="4"/>
  <c r="J26" i="4"/>
  <c r="H26" i="4"/>
  <c r="H25" i="4"/>
  <c r="J25" i="4"/>
  <c r="N25" i="4"/>
  <c r="J17" i="9"/>
  <c r="N17" i="9" s="1"/>
  <c r="H17" i="9"/>
  <c r="J16" i="9"/>
  <c r="N16" i="9" s="1"/>
  <c r="H16" i="9"/>
  <c r="J15" i="9"/>
  <c r="N15" i="9" s="1"/>
  <c r="H15" i="9"/>
  <c r="J18" i="9"/>
  <c r="N18" i="9" s="1"/>
  <c r="H18" i="9"/>
  <c r="J12" i="9"/>
  <c r="N12" i="9" s="1"/>
  <c r="H12" i="9"/>
  <c r="H56" i="9"/>
  <c r="J56" i="9"/>
  <c r="N56" i="9" s="1"/>
  <c r="J22" i="9"/>
  <c r="N22" i="9" s="1"/>
  <c r="H22" i="9"/>
  <c r="D97" i="9"/>
  <c r="J65" i="9"/>
  <c r="N65" i="9" s="1"/>
  <c r="H65" i="9"/>
  <c r="J64" i="9"/>
  <c r="N64" i="9" s="1"/>
  <c r="H64" i="9"/>
  <c r="J63" i="9"/>
  <c r="N63" i="9" s="1"/>
  <c r="H63" i="9"/>
  <c r="J62" i="9"/>
  <c r="N62" i="9" s="1"/>
  <c r="H62" i="9"/>
  <c r="J61" i="9"/>
  <c r="N61" i="9" s="1"/>
  <c r="H61" i="9"/>
  <c r="J60" i="9"/>
  <c r="N60" i="9" s="1"/>
  <c r="H60" i="9"/>
  <c r="J59" i="9"/>
  <c r="N59" i="9" s="1"/>
  <c r="H59" i="9"/>
  <c r="J58" i="9"/>
  <c r="N58" i="9" s="1"/>
  <c r="H58" i="9"/>
  <c r="J57" i="9"/>
  <c r="N57" i="9" s="1"/>
  <c r="H57" i="9"/>
  <c r="J55" i="9"/>
  <c r="N55" i="9" s="1"/>
  <c r="H55" i="9"/>
  <c r="J54" i="9"/>
  <c r="N54" i="9" s="1"/>
  <c r="H54" i="9"/>
  <c r="J53" i="9"/>
  <c r="N53" i="9" s="1"/>
  <c r="H53" i="9"/>
  <c r="J52" i="9"/>
  <c r="N52" i="9" s="1"/>
  <c r="H52" i="9"/>
  <c r="J51" i="9"/>
  <c r="N51" i="9" s="1"/>
  <c r="H51" i="9"/>
  <c r="J50" i="9"/>
  <c r="N50" i="9" s="1"/>
  <c r="H50" i="9"/>
  <c r="J49" i="9"/>
  <c r="N49" i="9" s="1"/>
  <c r="H49" i="9"/>
  <c r="J48" i="9"/>
  <c r="N48" i="9" s="1"/>
  <c r="H48" i="9"/>
  <c r="J47" i="9"/>
  <c r="N47" i="9" s="1"/>
  <c r="H47" i="9"/>
  <c r="J46" i="9"/>
  <c r="N46" i="9" s="1"/>
  <c r="H46" i="9"/>
  <c r="J45" i="9"/>
  <c r="N45" i="9" s="1"/>
  <c r="H45" i="9"/>
  <c r="J44" i="9"/>
  <c r="N44" i="9" s="1"/>
  <c r="H44" i="9"/>
  <c r="J43" i="9"/>
  <c r="N43" i="9" s="1"/>
  <c r="H43" i="9"/>
  <c r="J42" i="9"/>
  <c r="N42" i="9" s="1"/>
  <c r="H42" i="9"/>
  <c r="J41" i="9"/>
  <c r="N41" i="9" s="1"/>
  <c r="H41" i="9"/>
  <c r="J40" i="9"/>
  <c r="N40" i="9" s="1"/>
  <c r="H40" i="9"/>
  <c r="J39" i="9"/>
  <c r="N39" i="9" s="1"/>
  <c r="H39" i="9"/>
  <c r="J38" i="9"/>
  <c r="N38" i="9" s="1"/>
  <c r="H38" i="9"/>
  <c r="J37" i="9"/>
  <c r="N37" i="9" s="1"/>
  <c r="H37" i="9"/>
  <c r="J36" i="9"/>
  <c r="N36" i="9" s="1"/>
  <c r="H36" i="9"/>
  <c r="J35" i="9"/>
  <c r="N35" i="9" s="1"/>
  <c r="H35" i="9"/>
  <c r="J34" i="9"/>
  <c r="N34" i="9" s="1"/>
  <c r="H34" i="9"/>
  <c r="N33" i="9"/>
  <c r="J33" i="9"/>
  <c r="H33" i="9"/>
  <c r="J32" i="9"/>
  <c r="N32" i="9" s="1"/>
  <c r="H32" i="9"/>
  <c r="J31" i="9"/>
  <c r="N31" i="9" s="1"/>
  <c r="H31" i="9"/>
  <c r="J30" i="9"/>
  <c r="N30" i="9" s="1"/>
  <c r="H30" i="9"/>
  <c r="J29" i="9"/>
  <c r="N29" i="9" s="1"/>
  <c r="H29" i="9"/>
  <c r="J28" i="9"/>
  <c r="N28" i="9" s="1"/>
  <c r="H28" i="9"/>
  <c r="J27" i="9"/>
  <c r="N27" i="9" s="1"/>
  <c r="H27" i="9"/>
  <c r="J26" i="9"/>
  <c r="N26" i="9" s="1"/>
  <c r="H26" i="9"/>
  <c r="J25" i="9"/>
  <c r="N25" i="9" s="1"/>
  <c r="H25" i="9"/>
  <c r="J24" i="9"/>
  <c r="N24" i="9" s="1"/>
  <c r="H24" i="9"/>
  <c r="J23" i="9"/>
  <c r="N23" i="9" s="1"/>
  <c r="H23" i="9"/>
  <c r="J20" i="9"/>
  <c r="N20" i="9" s="1"/>
  <c r="H20" i="9"/>
  <c r="J19" i="9"/>
  <c r="N19" i="9" s="1"/>
  <c r="H19" i="9"/>
  <c r="J14" i="9"/>
  <c r="N14" i="9" s="1"/>
  <c r="H14" i="9"/>
  <c r="J13" i="9"/>
  <c r="N13" i="9" s="1"/>
  <c r="H13" i="9"/>
  <c r="J11" i="9"/>
  <c r="N11" i="9" s="1"/>
  <c r="H11" i="9"/>
  <c r="N69" i="5"/>
  <c r="J69" i="5"/>
  <c r="H69" i="5"/>
  <c r="J66" i="4"/>
  <c r="N66" i="4" s="1"/>
  <c r="H66" i="4"/>
  <c r="N77" i="1"/>
  <c r="J77" i="1"/>
  <c r="H77" i="1"/>
  <c r="J24" i="1"/>
  <c r="N24" i="1" s="1"/>
  <c r="H24" i="1"/>
  <c r="J23" i="1"/>
  <c r="N23" i="1" s="1"/>
  <c r="H23" i="1"/>
  <c r="N51" i="7"/>
  <c r="J21" i="7"/>
  <c r="N21" i="7" s="1"/>
  <c r="H21" i="7"/>
  <c r="J50" i="7"/>
  <c r="N50" i="7" s="1"/>
  <c r="H50" i="7"/>
  <c r="J49" i="7"/>
  <c r="N49" i="7" s="1"/>
  <c r="H49" i="7"/>
  <c r="J48" i="7"/>
  <c r="N48" i="7" s="1"/>
  <c r="H48" i="7"/>
  <c r="J16" i="7"/>
  <c r="N16" i="7" s="1"/>
  <c r="H16" i="7"/>
  <c r="N12" i="7"/>
  <c r="H12" i="7"/>
  <c r="D84" i="7"/>
  <c r="J51" i="7"/>
  <c r="H51" i="7"/>
  <c r="J26" i="7"/>
  <c r="N26" i="7" s="1"/>
  <c r="H26" i="7"/>
  <c r="J25" i="7"/>
  <c r="N25" i="7" s="1"/>
  <c r="H25" i="7"/>
  <c r="J24" i="7"/>
  <c r="N24" i="7" s="1"/>
  <c r="H24" i="7"/>
  <c r="J23" i="7"/>
  <c r="N23" i="7" s="1"/>
  <c r="H23" i="7"/>
  <c r="J20" i="7"/>
  <c r="N20" i="7" s="1"/>
  <c r="H20" i="7"/>
  <c r="J19" i="7"/>
  <c r="N19" i="7" s="1"/>
  <c r="H19" i="7"/>
  <c r="J46" i="7"/>
  <c r="N46" i="7" s="1"/>
  <c r="H46" i="7"/>
  <c r="J45" i="7"/>
  <c r="N45" i="7" s="1"/>
  <c r="H45" i="7"/>
  <c r="J44" i="7"/>
  <c r="N44" i="7" s="1"/>
  <c r="H44" i="7"/>
  <c r="J43" i="7"/>
  <c r="N43" i="7" s="1"/>
  <c r="H43" i="7"/>
  <c r="J42" i="7"/>
  <c r="N42" i="7" s="1"/>
  <c r="H42" i="7"/>
  <c r="J41" i="7"/>
  <c r="N41" i="7" s="1"/>
  <c r="H41" i="7"/>
  <c r="J40" i="7"/>
  <c r="N40" i="7" s="1"/>
  <c r="H40" i="7"/>
  <c r="J39" i="7"/>
  <c r="N39" i="7" s="1"/>
  <c r="H39" i="7"/>
  <c r="J38" i="7"/>
  <c r="N38" i="7" s="1"/>
  <c r="H38" i="7"/>
  <c r="J37" i="7"/>
  <c r="N37" i="7" s="1"/>
  <c r="H37" i="7"/>
  <c r="J36" i="7"/>
  <c r="N36" i="7" s="1"/>
  <c r="H36" i="7"/>
  <c r="J35" i="7"/>
  <c r="N35" i="7" s="1"/>
  <c r="H35" i="7"/>
  <c r="N34" i="7"/>
  <c r="J34" i="7"/>
  <c r="H34" i="7"/>
  <c r="J33" i="7"/>
  <c r="N33" i="7" s="1"/>
  <c r="H33" i="7"/>
  <c r="J32" i="7"/>
  <c r="N32" i="7" s="1"/>
  <c r="H32" i="7"/>
  <c r="J31" i="7"/>
  <c r="N31" i="7" s="1"/>
  <c r="H31" i="7"/>
  <c r="J30" i="7"/>
  <c r="N30" i="7" s="1"/>
  <c r="H30" i="7"/>
  <c r="J29" i="7"/>
  <c r="N29" i="7" s="1"/>
  <c r="H29" i="7"/>
  <c r="J28" i="7"/>
  <c r="N28" i="7" s="1"/>
  <c r="H28" i="7"/>
  <c r="J27" i="7"/>
  <c r="N27" i="7" s="1"/>
  <c r="H27" i="7"/>
  <c r="J22" i="7"/>
  <c r="N22" i="7" s="1"/>
  <c r="H22" i="7"/>
  <c r="J18" i="7"/>
  <c r="N18" i="7" s="1"/>
  <c r="H18" i="7"/>
  <c r="J47" i="7"/>
  <c r="N47" i="7" s="1"/>
  <c r="H47" i="7"/>
  <c r="J17" i="7"/>
  <c r="N17" i="7" s="1"/>
  <c r="H17" i="7"/>
  <c r="J15" i="7"/>
  <c r="N15" i="7" s="1"/>
  <c r="H15" i="7"/>
  <c r="J14" i="7"/>
  <c r="N14" i="7" s="1"/>
  <c r="H14" i="7"/>
  <c r="J13" i="7"/>
  <c r="N13" i="7" s="1"/>
  <c r="H13" i="7"/>
  <c r="J11" i="7"/>
  <c r="N11" i="7" s="1"/>
  <c r="H11" i="7"/>
  <c r="J27" i="1"/>
  <c r="D109" i="4"/>
  <c r="D118" i="1"/>
  <c r="D106" i="5"/>
  <c r="H74" i="10" l="1"/>
  <c r="K85" i="10" s="1"/>
  <c r="K87" i="10" s="1"/>
  <c r="N74" i="10"/>
  <c r="I78" i="10" s="1"/>
  <c r="O78" i="10" s="1"/>
  <c r="K88" i="10" s="1"/>
  <c r="K89" i="10" s="1"/>
  <c r="K91" i="10" s="1"/>
  <c r="K94" i="10" s="1"/>
  <c r="H67" i="9"/>
  <c r="K78" i="9" s="1"/>
  <c r="K80" i="9" s="1"/>
  <c r="N67" i="9"/>
  <c r="I73" i="9" s="1"/>
  <c r="N73" i="9" s="1"/>
  <c r="K81" i="9" s="1"/>
  <c r="N54" i="7"/>
  <c r="I60" i="7" s="1"/>
  <c r="N60" i="7" s="1"/>
  <c r="K68" i="7" s="1"/>
  <c r="H54" i="7"/>
  <c r="K65" i="7" s="1"/>
  <c r="K67" i="7" s="1"/>
  <c r="J72" i="5"/>
  <c r="J71" i="5"/>
  <c r="J70" i="5"/>
  <c r="J68" i="5"/>
  <c r="J67" i="5"/>
  <c r="J66" i="5"/>
  <c r="J65" i="5"/>
  <c r="J64" i="5"/>
  <c r="J63" i="5"/>
  <c r="J62" i="5"/>
  <c r="J61" i="5"/>
  <c r="J60" i="5"/>
  <c r="J59" i="5"/>
  <c r="J58" i="5"/>
  <c r="J57" i="5"/>
  <c r="J56" i="5"/>
  <c r="J55" i="5"/>
  <c r="J54" i="5"/>
  <c r="J53" i="5"/>
  <c r="J52" i="5"/>
  <c r="J51" i="5"/>
  <c r="J50" i="5"/>
  <c r="J49" i="5"/>
  <c r="J48" i="5"/>
  <c r="J47" i="5"/>
  <c r="J46" i="5"/>
  <c r="J45" i="5"/>
  <c r="J44" i="5"/>
  <c r="J43" i="5"/>
  <c r="J42" i="5"/>
  <c r="J41" i="5"/>
  <c r="J40" i="5"/>
  <c r="J39" i="5"/>
  <c r="J38" i="5"/>
  <c r="J37" i="5"/>
  <c r="J36" i="5"/>
  <c r="J35" i="5"/>
  <c r="J34" i="5"/>
  <c r="J33" i="5"/>
  <c r="J32" i="5"/>
  <c r="J31" i="5"/>
  <c r="J30" i="5"/>
  <c r="J29" i="5"/>
  <c r="J28" i="5"/>
  <c r="J27" i="5"/>
  <c r="J26" i="5"/>
  <c r="J25" i="5"/>
  <c r="J24" i="5"/>
  <c r="J23" i="5"/>
  <c r="J22" i="5"/>
  <c r="J21" i="5"/>
  <c r="J20" i="5"/>
  <c r="J19" i="5"/>
  <c r="J18" i="5"/>
  <c r="J17" i="5"/>
  <c r="J16" i="5"/>
  <c r="J15" i="5"/>
  <c r="J14" i="5"/>
  <c r="J12" i="5"/>
  <c r="J13" i="5"/>
  <c r="J11" i="5"/>
  <c r="J75" i="4"/>
  <c r="J74" i="4"/>
  <c r="J73" i="4"/>
  <c r="J72" i="4"/>
  <c r="J71" i="4"/>
  <c r="J70" i="4"/>
  <c r="J69" i="4"/>
  <c r="J68" i="4"/>
  <c r="J67" i="4"/>
  <c r="J65" i="4"/>
  <c r="J64" i="4"/>
  <c r="J63" i="4"/>
  <c r="J62" i="4"/>
  <c r="J61" i="4"/>
  <c r="J60" i="4"/>
  <c r="J59" i="4"/>
  <c r="J58" i="4"/>
  <c r="J57" i="4"/>
  <c r="J56" i="4"/>
  <c r="J55" i="4"/>
  <c r="J54" i="4"/>
  <c r="J53" i="4"/>
  <c r="J52" i="4"/>
  <c r="J51" i="4"/>
  <c r="J50" i="4"/>
  <c r="J49" i="4"/>
  <c r="J48" i="4"/>
  <c r="J47" i="4"/>
  <c r="J46" i="4"/>
  <c r="J45" i="4"/>
  <c r="J44" i="4"/>
  <c r="J43" i="4"/>
  <c r="J42" i="4"/>
  <c r="J41" i="4"/>
  <c r="J40" i="4"/>
  <c r="J39" i="4"/>
  <c r="J38" i="4"/>
  <c r="J37" i="4"/>
  <c r="J36" i="4"/>
  <c r="J35" i="4"/>
  <c r="J34" i="4"/>
  <c r="J33" i="4"/>
  <c r="J32" i="4"/>
  <c r="J31" i="4"/>
  <c r="J30" i="4"/>
  <c r="J29" i="4"/>
  <c r="J28" i="4"/>
  <c r="J27" i="4"/>
  <c r="J24" i="4"/>
  <c r="J22" i="4"/>
  <c r="J21" i="4"/>
  <c r="J20" i="4"/>
  <c r="J19" i="4"/>
  <c r="J18" i="4"/>
  <c r="J17" i="4"/>
  <c r="J15" i="4"/>
  <c r="J14" i="4"/>
  <c r="J13" i="4"/>
  <c r="J12" i="4"/>
  <c r="J11" i="4"/>
  <c r="J86" i="1"/>
  <c r="J85" i="1"/>
  <c r="J84" i="1"/>
  <c r="J83" i="1"/>
  <c r="J82" i="1"/>
  <c r="J81" i="1"/>
  <c r="J80" i="1"/>
  <c r="J79" i="1"/>
  <c r="J78" i="1"/>
  <c r="J76" i="1"/>
  <c r="J75" i="1"/>
  <c r="J74" i="1"/>
  <c r="J73" i="1"/>
  <c r="J72" i="1"/>
  <c r="J71" i="1"/>
  <c r="J70" i="1"/>
  <c r="J69" i="1"/>
  <c r="J68" i="1"/>
  <c r="J67" i="1"/>
  <c r="J66" i="1"/>
  <c r="J65" i="1"/>
  <c r="J64" i="1"/>
  <c r="J63" i="1"/>
  <c r="J62" i="1"/>
  <c r="J61" i="1"/>
  <c r="J60" i="1"/>
  <c r="J59" i="1"/>
  <c r="J58" i="1"/>
  <c r="J57" i="1"/>
  <c r="J56" i="1"/>
  <c r="J55" i="1"/>
  <c r="J54" i="1"/>
  <c r="J53" i="1"/>
  <c r="J52" i="1"/>
  <c r="J51" i="1"/>
  <c r="J50" i="1"/>
  <c r="J49" i="1"/>
  <c r="J48" i="1"/>
  <c r="J47" i="1"/>
  <c r="J46" i="1"/>
  <c r="J45" i="1"/>
  <c r="J44" i="1"/>
  <c r="J43" i="1"/>
  <c r="J42" i="1"/>
  <c r="J41" i="1"/>
  <c r="J40" i="1"/>
  <c r="J39" i="1"/>
  <c r="J38" i="1"/>
  <c r="J37" i="1"/>
  <c r="J36" i="1"/>
  <c r="J35" i="1"/>
  <c r="J34" i="1"/>
  <c r="J33" i="1"/>
  <c r="J32" i="1"/>
  <c r="J31" i="1"/>
  <c r="J30" i="1"/>
  <c r="J29" i="1"/>
  <c r="J28" i="1"/>
  <c r="J26" i="1"/>
  <c r="J25" i="1"/>
  <c r="J22" i="1"/>
  <c r="J21" i="1"/>
  <c r="J20" i="1"/>
  <c r="J19" i="1"/>
  <c r="J18" i="1"/>
  <c r="J16" i="1"/>
  <c r="J15" i="1"/>
  <c r="J14" i="1"/>
  <c r="J13" i="1"/>
  <c r="J12" i="1"/>
  <c r="J11" i="1"/>
  <c r="K82" i="9" l="1"/>
  <c r="K84" i="9" s="1"/>
  <c r="K87" i="9" s="1"/>
  <c r="K69" i="7"/>
  <c r="K71" i="7" s="1"/>
  <c r="K74" i="7" s="1"/>
  <c r="N21" i="1"/>
  <c r="H21" i="1"/>
  <c r="N51" i="1" l="1"/>
  <c r="H13" i="5" l="1"/>
  <c r="F78" i="5" l="1" a="1"/>
  <c r="F78" i="5" s="1"/>
  <c r="F82" i="4" a="1"/>
  <c r="F82" i="4" s="1"/>
  <c r="N16" i="4" l="1"/>
  <c r="N17" i="4" l="1"/>
  <c r="H17" i="4"/>
  <c r="H12" i="4"/>
  <c r="N12" i="4"/>
  <c r="H13" i="4"/>
  <c r="N13" i="4"/>
  <c r="H14" i="4"/>
  <c r="N14" i="4"/>
  <c r="H15" i="4"/>
  <c r="N15" i="4"/>
  <c r="H20" i="1" l="1"/>
  <c r="H22" i="1"/>
  <c r="H11" i="1" l="1"/>
  <c r="N11" i="1"/>
  <c r="N14" i="1"/>
  <c r="N17" i="1"/>
  <c r="H15" i="1" l="1"/>
  <c r="N15" i="1"/>
  <c r="H14" i="1"/>
  <c r="N18" i="1"/>
  <c r="H18" i="1"/>
  <c r="H16" i="1"/>
  <c r="N16" i="1"/>
  <c r="H13" i="1"/>
  <c r="N13" i="1"/>
  <c r="N12" i="1"/>
  <c r="H12" i="1"/>
  <c r="N61" i="4"/>
  <c r="H15" i="5"/>
  <c r="H27" i="4"/>
  <c r="H25" i="1" l="1"/>
  <c r="N25" i="1"/>
  <c r="N15" i="5"/>
  <c r="N27" i="4"/>
  <c r="N53" i="4" l="1"/>
  <c r="N54" i="4"/>
  <c r="N55" i="4"/>
  <c r="N55" i="5" l="1"/>
  <c r="H55" i="5"/>
  <c r="N54" i="5"/>
  <c r="H54" i="5"/>
  <c r="H56" i="5"/>
  <c r="N56" i="5"/>
  <c r="H55" i="4"/>
  <c r="H54" i="4"/>
  <c r="H53" i="4"/>
  <c r="H47" i="4" l="1"/>
  <c r="H11" i="5" l="1"/>
  <c r="H71" i="5"/>
  <c r="H67" i="5"/>
  <c r="H65" i="5"/>
  <c r="H61" i="5"/>
  <c r="H60" i="5"/>
  <c r="H59" i="5"/>
  <c r="H53" i="5"/>
  <c r="H51" i="5"/>
  <c r="H50" i="5"/>
  <c r="H49" i="5"/>
  <c r="H48" i="5"/>
  <c r="H46" i="5"/>
  <c r="H45" i="5"/>
  <c r="H41" i="5"/>
  <c r="H40" i="5"/>
  <c r="H38" i="5"/>
  <c r="H34" i="5"/>
  <c r="H33" i="5"/>
  <c r="H32" i="5"/>
  <c r="H29" i="5"/>
  <c r="H26" i="5"/>
  <c r="H24" i="5"/>
  <c r="H22" i="5"/>
  <c r="H17" i="5"/>
  <c r="H16" i="5"/>
  <c r="H14" i="5"/>
  <c r="N68" i="5" l="1"/>
  <c r="H68" i="5"/>
  <c r="H42" i="5"/>
  <c r="N42" i="5"/>
  <c r="N70" i="5"/>
  <c r="H70" i="5"/>
  <c r="H18" i="5"/>
  <c r="N18" i="5"/>
  <c r="H27" i="5"/>
  <c r="N27" i="5"/>
  <c r="N35" i="5"/>
  <c r="H35" i="5"/>
  <c r="N43" i="5"/>
  <c r="H43" i="5"/>
  <c r="H62" i="5"/>
  <c r="N62" i="5"/>
  <c r="N20" i="5"/>
  <c r="H20" i="5"/>
  <c r="N52" i="5"/>
  <c r="H52" i="5"/>
  <c r="N63" i="5"/>
  <c r="H63" i="5"/>
  <c r="N72" i="5"/>
  <c r="H72" i="5"/>
  <c r="N13" i="5"/>
  <c r="N44" i="5"/>
  <c r="H44" i="5"/>
  <c r="N21" i="5"/>
  <c r="H21" i="5"/>
  <c r="H37" i="5"/>
  <c r="N37" i="5"/>
  <c r="H64" i="5"/>
  <c r="N64" i="5"/>
  <c r="N19" i="5"/>
  <c r="H19" i="5"/>
  <c r="N36" i="5"/>
  <c r="H36" i="5"/>
  <c r="N12" i="5"/>
  <c r="H12" i="5"/>
  <c r="N30" i="5"/>
  <c r="H30" i="5"/>
  <c r="H57" i="5"/>
  <c r="N57" i="5"/>
  <c r="H25" i="5"/>
  <c r="N25" i="5"/>
  <c r="N28" i="5"/>
  <c r="H28" i="5"/>
  <c r="N23" i="5"/>
  <c r="H23" i="5"/>
  <c r="N31" i="5"/>
  <c r="H31" i="5"/>
  <c r="H39" i="5"/>
  <c r="N39" i="5"/>
  <c r="N47" i="5"/>
  <c r="H47" i="5"/>
  <c r="H58" i="5"/>
  <c r="N58" i="5"/>
  <c r="H66" i="5"/>
  <c r="N66" i="5"/>
  <c r="N11" i="5"/>
  <c r="N53" i="5"/>
  <c r="N71" i="5"/>
  <c r="N45" i="5"/>
  <c r="N51" i="5"/>
  <c r="N22" i="5"/>
  <c r="N46" i="5"/>
  <c r="N32" i="5"/>
  <c r="N17" i="5"/>
  <c r="N33" i="5"/>
  <c r="N59" i="5"/>
  <c r="N34" i="5"/>
  <c r="N60" i="5"/>
  <c r="N29" i="5"/>
  <c r="N48" i="5"/>
  <c r="N61" i="5"/>
  <c r="N65" i="5"/>
  <c r="N24" i="5"/>
  <c r="N40" i="5"/>
  <c r="N49" i="5"/>
  <c r="N26" i="5"/>
  <c r="N14" i="5"/>
  <c r="N67" i="5"/>
  <c r="N16" i="5"/>
  <c r="N38" i="5"/>
  <c r="N41" i="5"/>
  <c r="N50" i="5"/>
  <c r="H11" i="4"/>
  <c r="H18" i="4"/>
  <c r="H74" i="5" l="1"/>
  <c r="K85" i="5" s="1"/>
  <c r="K87" i="5" s="1"/>
  <c r="N74" i="5"/>
  <c r="I78" i="5" s="1"/>
  <c r="O78" i="5" s="1"/>
  <c r="K88" i="5" s="1"/>
  <c r="N11" i="4"/>
  <c r="H75" i="4"/>
  <c r="H74" i="4"/>
  <c r="H73" i="4"/>
  <c r="H72" i="4"/>
  <c r="H71" i="4"/>
  <c r="H69" i="4"/>
  <c r="H68" i="4"/>
  <c r="H67" i="4"/>
  <c r="H24" i="4"/>
  <c r="N23" i="4"/>
  <c r="H22" i="4"/>
  <c r="H21" i="4"/>
  <c r="H20" i="4"/>
  <c r="H19" i="4"/>
  <c r="N18" i="4"/>
  <c r="H64" i="4"/>
  <c r="N63" i="4"/>
  <c r="H61" i="4"/>
  <c r="H60" i="4"/>
  <c r="H58" i="4"/>
  <c r="H57" i="4"/>
  <c r="H56" i="4"/>
  <c r="H52" i="4"/>
  <c r="H51" i="4"/>
  <c r="H50" i="4"/>
  <c r="H48" i="4"/>
  <c r="H46" i="4"/>
  <c r="H45" i="4"/>
  <c r="H44" i="4"/>
  <c r="N43" i="4"/>
  <c r="H41" i="4"/>
  <c r="H39" i="4"/>
  <c r="H38" i="4"/>
  <c r="H36" i="4"/>
  <c r="N35" i="4"/>
  <c r="H32" i="4"/>
  <c r="H31" i="4"/>
  <c r="H29" i="4"/>
  <c r="H28" i="4"/>
  <c r="K89" i="5" l="1"/>
  <c r="K91" i="5" s="1"/>
  <c r="K94" i="5" s="1"/>
  <c r="H33" i="4"/>
  <c r="N33" i="4"/>
  <c r="H65" i="4"/>
  <c r="N65" i="4"/>
  <c r="H30" i="4"/>
  <c r="N30" i="4"/>
  <c r="H42" i="4"/>
  <c r="N42" i="4"/>
  <c r="N39" i="4"/>
  <c r="H59" i="4"/>
  <c r="N59" i="4"/>
  <c r="H37" i="4"/>
  <c r="N37" i="4"/>
  <c r="H40" i="4"/>
  <c r="N40" i="4"/>
  <c r="N49" i="4"/>
  <c r="H49" i="4"/>
  <c r="N70" i="4"/>
  <c r="H70" i="4"/>
  <c r="N34" i="4"/>
  <c r="H34" i="4"/>
  <c r="N62" i="4"/>
  <c r="H62" i="4"/>
  <c r="H35" i="4"/>
  <c r="H43" i="4"/>
  <c r="H63" i="4"/>
  <c r="N68" i="4"/>
  <c r="N31" i="4"/>
  <c r="N71" i="4"/>
  <c r="N32" i="4"/>
  <c r="N72" i="4"/>
  <c r="N50" i="4"/>
  <c r="N51" i="4"/>
  <c r="N56" i="4"/>
  <c r="N19" i="4"/>
  <c r="N74" i="4"/>
  <c r="N29" i="4"/>
  <c r="N48" i="4"/>
  <c r="N24" i="4"/>
  <c r="N38" i="4"/>
  <c r="N44" i="4"/>
  <c r="N41" i="4"/>
  <c r="N45" i="4"/>
  <c r="N52" i="4"/>
  <c r="N57" i="4"/>
  <c r="N75" i="4"/>
  <c r="N47" i="4"/>
  <c r="N22" i="4"/>
  <c r="N36" i="4"/>
  <c r="N60" i="4"/>
  <c r="N67" i="4"/>
  <c r="N73" i="4"/>
  <c r="N20" i="4"/>
  <c r="N28" i="4"/>
  <c r="N46" i="4"/>
  <c r="N58" i="4"/>
  <c r="N64" i="4"/>
  <c r="N21" i="4"/>
  <c r="N69" i="4"/>
  <c r="H77" i="4" l="1"/>
  <c r="K87" i="4" s="1"/>
  <c r="K89" i="4" s="1"/>
  <c r="N77" i="4"/>
  <c r="H75" i="1"/>
  <c r="H26" i="1"/>
  <c r="H32" i="1"/>
  <c r="H33" i="1"/>
  <c r="N33" i="1"/>
  <c r="H46" i="1"/>
  <c r="H60" i="1"/>
  <c r="H73" i="1"/>
  <c r="H19" i="1"/>
  <c r="N19" i="1"/>
  <c r="H74" i="1"/>
  <c r="N74" i="1"/>
  <c r="I82" i="4" l="1"/>
  <c r="O82" i="4" s="1"/>
  <c r="K90" i="4" s="1"/>
  <c r="K91" i="4" s="1"/>
  <c r="K93" i="4" s="1"/>
  <c r="K96" i="4" s="1"/>
  <c r="H41" i="1"/>
  <c r="N41" i="1"/>
  <c r="H82" i="1"/>
  <c r="N82" i="1"/>
  <c r="H67" i="1"/>
  <c r="H58" i="1"/>
  <c r="H49" i="1"/>
  <c r="N49" i="1"/>
  <c r="H40" i="1"/>
  <c r="N40" i="1"/>
  <c r="H30" i="1"/>
  <c r="H50" i="1"/>
  <c r="N81" i="1"/>
  <c r="H81" i="1"/>
  <c r="H66" i="1"/>
  <c r="H57" i="1"/>
  <c r="H48" i="1"/>
  <c r="H39" i="1"/>
  <c r="H29" i="1"/>
  <c r="H59" i="1"/>
  <c r="H31" i="1"/>
  <c r="N31" i="1"/>
  <c r="H80" i="1"/>
  <c r="N80" i="1"/>
  <c r="H76" i="1"/>
  <c r="N76" i="1"/>
  <c r="H65" i="1"/>
  <c r="H56" i="1"/>
  <c r="H47" i="1"/>
  <c r="N47" i="1"/>
  <c r="H38" i="1"/>
  <c r="N38" i="1"/>
  <c r="H28" i="1"/>
  <c r="N28" i="1"/>
  <c r="H83" i="1"/>
  <c r="N83" i="1"/>
  <c r="H64" i="1"/>
  <c r="H55" i="1"/>
  <c r="H45" i="1"/>
  <c r="H37" i="1"/>
  <c r="N37" i="1"/>
  <c r="H27" i="1"/>
  <c r="N79" i="1"/>
  <c r="H79" i="1"/>
  <c r="H86" i="1"/>
  <c r="N86" i="1"/>
  <c r="H71" i="1"/>
  <c r="N71" i="1"/>
  <c r="H63" i="1"/>
  <c r="H54" i="1"/>
  <c r="H44" i="1"/>
  <c r="H36" i="1"/>
  <c r="H72" i="1"/>
  <c r="N72" i="1"/>
  <c r="N85" i="1"/>
  <c r="H85" i="1"/>
  <c r="H70" i="1"/>
  <c r="N70" i="1"/>
  <c r="H62" i="1"/>
  <c r="H53" i="1"/>
  <c r="N53" i="1"/>
  <c r="H43" i="1"/>
  <c r="H35" i="1"/>
  <c r="N35" i="1"/>
  <c r="N22" i="1"/>
  <c r="H68" i="1"/>
  <c r="N78" i="1"/>
  <c r="H78" i="1"/>
  <c r="H84" i="1"/>
  <c r="N84" i="1"/>
  <c r="H69" i="1"/>
  <c r="H61" i="1"/>
  <c r="H52" i="1"/>
  <c r="H42" i="1"/>
  <c r="H34" i="1"/>
  <c r="N20" i="1"/>
  <c r="N36" i="1"/>
  <c r="N75" i="1"/>
  <c r="N73" i="1"/>
  <c r="H88" i="1" l="1"/>
  <c r="K99" i="1" s="1"/>
  <c r="N45" i="1"/>
  <c r="N44" i="1"/>
  <c r="N43" i="1"/>
  <c r="N42" i="1"/>
  <c r="N39" i="1"/>
  <c r="N34" i="1"/>
  <c r="N32" i="1"/>
  <c r="N30" i="1"/>
  <c r="N29" i="1"/>
  <c r="N27" i="1"/>
  <c r="N26" i="1"/>
  <c r="N58" i="1"/>
  <c r="N57" i="1"/>
  <c r="N56" i="1"/>
  <c r="N55" i="1"/>
  <c r="N54" i="1"/>
  <c r="N52" i="1"/>
  <c r="N50" i="1"/>
  <c r="N48" i="1"/>
  <c r="N46" i="1"/>
  <c r="N64" i="1"/>
  <c r="N63" i="1"/>
  <c r="N62" i="1"/>
  <c r="N61" i="1"/>
  <c r="N60" i="1"/>
  <c r="N59" i="1"/>
  <c r="N65" i="1"/>
  <c r="N66" i="1"/>
  <c r="N67" i="1"/>
  <c r="N68" i="1"/>
  <c r="N69" i="1"/>
  <c r="N88" i="1" l="1"/>
  <c r="I94" i="1" s="1"/>
  <c r="N94" i="1" s="1"/>
  <c r="K102" i="1" s="1"/>
  <c r="K101" i="1"/>
  <c r="K103" i="1" l="1"/>
  <c r="K105" i="1" l="1"/>
  <c r="K108"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Lew Kramer</author>
    <author>Lenovo User</author>
  </authors>
  <commentList>
    <comment ref="H88" authorId="0" shapeId="0" xr:uid="{00000000-0006-0000-0000-000001000000}">
      <text>
        <r>
          <rPr>
            <sz val="8"/>
            <color indexed="81"/>
            <rFont val="Tahoma"/>
            <family val="2"/>
          </rPr>
          <t xml:space="preserve">
</t>
        </r>
        <r>
          <rPr>
            <sz val="14"/>
            <color indexed="81"/>
            <rFont val="Segoe UI"/>
            <family val="2"/>
          </rPr>
          <t xml:space="preserve">For UL installations, refer to XR150/XR550 Installation Manual for transformer selection to match your application. Type of installation and transformer model determines Aux. Power output and Bell output as well as number and size of batteries. </t>
        </r>
      </text>
    </comment>
    <comment ref="K108" authorId="1" shapeId="0" xr:uid="{00000000-0006-0000-0000-000002000000}">
      <text>
        <r>
          <rPr>
            <sz val="14"/>
            <color indexed="81"/>
            <rFont val="Segoe UI"/>
            <family val="2"/>
          </rPr>
          <t xml:space="preserve">Refer to the XR150/XR550 Install Guide (LT-1233) for proper transformer depending on number of batteries used </t>
        </r>
        <r>
          <rPr>
            <sz val="8"/>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Laura Davis</author>
    <author>Lenovo User</author>
  </authors>
  <commentList>
    <comment ref="D47" authorId="0" shapeId="0" xr:uid="{00000000-0006-0000-0100-000001000000}">
      <text>
        <r>
          <rPr>
            <sz val="14"/>
            <color indexed="81"/>
            <rFont val="Segoe UI"/>
            <family val="2"/>
          </rPr>
          <t>Max. 1 per panel</t>
        </r>
        <r>
          <rPr>
            <sz val="9"/>
            <color indexed="81"/>
            <rFont val="Tahoma"/>
            <family val="2"/>
          </rPr>
          <t xml:space="preserve">
</t>
        </r>
      </text>
    </comment>
    <comment ref="D53" authorId="0" shapeId="0" xr:uid="{00000000-0006-0000-0100-000002000000}">
      <text>
        <r>
          <rPr>
            <sz val="14"/>
            <color indexed="81"/>
            <rFont val="Segoe UI"/>
            <family val="2"/>
          </rPr>
          <t>Only used with XT30 panels without built-in wireless</t>
        </r>
      </text>
    </comment>
    <comment ref="D54" authorId="0" shapeId="0" xr:uid="{00000000-0006-0000-0100-000003000000}">
      <text>
        <r>
          <rPr>
            <sz val="14"/>
            <color indexed="81"/>
            <rFont val="Segoe UI"/>
            <family val="2"/>
          </rPr>
          <t>Only used with XT30 panels without built-in wireless</t>
        </r>
        <r>
          <rPr>
            <sz val="9"/>
            <color indexed="81"/>
            <rFont val="Tahoma"/>
            <family val="2"/>
          </rPr>
          <t xml:space="preserve">
</t>
        </r>
      </text>
    </comment>
    <comment ref="D55" authorId="0" shapeId="0" xr:uid="{00000000-0006-0000-0100-000004000000}">
      <text>
        <r>
          <rPr>
            <sz val="14"/>
            <color indexed="81"/>
            <rFont val="Segoe UI"/>
            <family val="2"/>
          </rPr>
          <t>Only used with XT30 panels without built-in wireless</t>
        </r>
        <r>
          <rPr>
            <sz val="9"/>
            <color indexed="81"/>
            <rFont val="Tahoma"/>
            <family val="2"/>
          </rPr>
          <t xml:space="preserve">
</t>
        </r>
      </text>
    </comment>
    <comment ref="K96" authorId="1" shapeId="0" xr:uid="{00000000-0006-0000-0100-000005000000}">
      <text>
        <r>
          <rPr>
            <sz val="14"/>
            <color indexed="81"/>
            <rFont val="Segoe UI"/>
            <family val="2"/>
          </rPr>
          <t xml:space="preserve">Refer to the XR150/XR550 Install Guide (LT-1233) for proper transformer depending on number of batteries used </t>
        </r>
        <r>
          <rPr>
            <sz val="8"/>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Lew Kramer</author>
    <author>Lenovo User</author>
  </authors>
  <commentList>
    <comment ref="H67" authorId="0" shapeId="0" xr:uid="{E3CB8200-E3C8-4376-90E4-5A2F228E3655}">
      <text>
        <r>
          <rPr>
            <sz val="8"/>
            <color indexed="81"/>
            <rFont val="Tahoma"/>
            <family val="2"/>
          </rPr>
          <t xml:space="preserve">
</t>
        </r>
        <r>
          <rPr>
            <sz val="14"/>
            <color indexed="81"/>
            <rFont val="Segoe UI"/>
            <family val="2"/>
          </rPr>
          <t xml:space="preserve">For UL installations, refer to XR150/XR550 Installation Manual for transformer selection to match your application. Type of installation and transformer model determines Aux. Power output and Bell output as well as number and size of batteries. </t>
        </r>
      </text>
    </comment>
    <comment ref="K87" authorId="1" shapeId="0" xr:uid="{6C81DA81-A325-42A4-8E87-C65C3EBE853D}">
      <text>
        <r>
          <rPr>
            <sz val="14"/>
            <color indexed="81"/>
            <rFont val="Segoe UI"/>
            <family val="2"/>
          </rPr>
          <t xml:space="preserve">Refer to the XR150/XR550 Install Guide (LT-1233) for proper transformer depending on number of batteries used </t>
        </r>
        <r>
          <rPr>
            <sz val="8"/>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Lenovo User</author>
  </authors>
  <commentList>
    <comment ref="K94" authorId="0" shapeId="0" xr:uid="{00000000-0006-0000-0200-000001000000}">
      <text>
        <r>
          <rPr>
            <sz val="14"/>
            <color indexed="81"/>
            <rFont val="Segoe UI"/>
            <family val="2"/>
          </rPr>
          <t xml:space="preserve">Refer to the 505-12 Install Guide (LT-0453) for proper transformer depending on number of batteries used </t>
        </r>
        <r>
          <rPr>
            <sz val="8"/>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Lenovo User</author>
  </authors>
  <commentList>
    <comment ref="K94" authorId="0" shapeId="0" xr:uid="{8EB33308-2D62-4528-A4C9-0DE3C5BA3490}">
      <text>
        <r>
          <rPr>
            <sz val="14"/>
            <color indexed="81"/>
            <rFont val="Segoe UI"/>
            <family val="2"/>
          </rPr>
          <t xml:space="preserve">Refer to the 505-12 Install Guide (LT-0453) for proper transformer depending on number of batteries used </t>
        </r>
        <r>
          <rPr>
            <sz val="8"/>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<sst xmlns="http://schemas.openxmlformats.org/spreadsheetml/2006/main" count="2138" uniqueCount="138">
  <si>
    <t>Job Name:</t>
  </si>
  <si>
    <t>Installing Company:</t>
  </si>
  <si>
    <t>XR150/XR550 SERIES STANDBY BATTERY POWER CALCULATIONS</t>
  </si>
  <si>
    <t>Standby Current</t>
  </si>
  <si>
    <t>Alarm Current</t>
  </si>
  <si>
    <t>Qty</t>
  </si>
  <si>
    <t>mA</t>
  </si>
  <si>
    <t>Total mA</t>
  </si>
  <si>
    <t>XR150/XR550 Series Control Panel</t>
  </si>
  <si>
    <t>X</t>
  </si>
  <si>
    <t>=</t>
  </si>
  <si>
    <t>Relay Outputs 1-2 (ON)</t>
  </si>
  <si>
    <t>Switching Grounds 3-6 (ON)</t>
  </si>
  <si>
    <t>Active Zones 1-8</t>
  </si>
  <si>
    <t>*</t>
  </si>
  <si>
    <t>Active Zones 9-10</t>
  </si>
  <si>
    <t>2-Wire Smokes</t>
  </si>
  <si>
    <t>Panel Bell Output (1500 mA max)</t>
  </si>
  <si>
    <t>Aux. power devices on Terminals 7 and 11 (Other than keypads and LX-Bus modules)</t>
  </si>
  <si>
    <t>2W‑BLX, 2WT‑BLX Smoke Detectors</t>
  </si>
  <si>
    <t>263LTE Cellular Communicator</t>
  </si>
  <si>
    <t>263LTE-FN Cellular Communicator</t>
  </si>
  <si>
    <t>277 Buzzer Module</t>
  </si>
  <si>
    <t>630F Remote Fire Command Center</t>
  </si>
  <si>
    <t>7830F Fire Command Keypad</t>
  </si>
  <si>
    <t>708 Bus Extender</t>
  </si>
  <si>
    <t>710 Bus Splitter/Repeater Module</t>
  </si>
  <si>
    <t>711 Zone Expansion Module</t>
  </si>
  <si>
    <t xml:space="preserve">    Active Zone (EOL Installed)</t>
  </si>
  <si>
    <t>711S Zone Expansion Module</t>
  </si>
  <si>
    <t>712‑8 Zone Expansion Module</t>
  </si>
  <si>
    <t xml:space="preserve">    Active Zones (EOL Installed)</t>
  </si>
  <si>
    <t>714 Zone Expansion Module</t>
  </si>
  <si>
    <t>714‑8, 714‑16 Zone Expansion Module</t>
  </si>
  <si>
    <t>715 Zone Expansion Module</t>
  </si>
  <si>
    <t xml:space="preserve">    2‑Wire Smokes</t>
  </si>
  <si>
    <t>715‑8, 715‑16 Zone Expansion Modules</t>
  </si>
  <si>
    <t>716 Output Expansion Module</t>
  </si>
  <si>
    <t xml:space="preserve">    Active Form C Relays</t>
  </si>
  <si>
    <t>717 Graphic Annunciator Module</t>
  </si>
  <si>
    <t xml:space="preserve">    Annunciator Outputs</t>
  </si>
  <si>
    <t>734 Wiegand Interface Module</t>
  </si>
  <si>
    <t xml:space="preserve">    Annunciator (ON)</t>
  </si>
  <si>
    <t xml:space="preserve">    Proximity Reader</t>
  </si>
  <si>
    <t>736P POPIT Interface Module</t>
  </si>
  <si>
    <t>Radionics Popex, Octopopit, Popits</t>
  </si>
  <si>
    <t>736V V-Plex Module</t>
  </si>
  <si>
    <t xml:space="preserve">     Active Zones</t>
  </si>
  <si>
    <t>738A Ademco Wireless Interface Module</t>
  </si>
  <si>
    <t>738T Wireless Translator</t>
  </si>
  <si>
    <t>738Zplus Z-Wave Interface Module</t>
  </si>
  <si>
    <t>763 Wi-Fi Module</t>
  </si>
  <si>
    <t>860 Relay Output Module, one relay active</t>
  </si>
  <si>
    <t xml:space="preserve">    All four relays active</t>
  </si>
  <si>
    <t>865 Style Y or Z Notification Module</t>
  </si>
  <si>
    <t>866 Style W Notification Module</t>
  </si>
  <si>
    <t>867 LX‑Bus Style W Notification Module</t>
  </si>
  <si>
    <t>869 Dual Style D Initiating Module</t>
  </si>
  <si>
    <t>893A Dual Phone Line Module</t>
  </si>
  <si>
    <t>1100X Wireless Receiver</t>
  </si>
  <si>
    <t>1100XH Wireless High Power Receiver</t>
  </si>
  <si>
    <t>7060/7160 Thinline/7060A Aqualite Keypad</t>
  </si>
  <si>
    <t>7063/7163 Thinline/7063A Aqualite Keypad</t>
  </si>
  <si>
    <t>7070/7170 Thinline/7070A Aqualite Keypad</t>
  </si>
  <si>
    <t>7073/7173 Thinline/7073A Aqualite Keypad</t>
  </si>
  <si>
    <t>7872 Graphic Touchscreen Keypad</t>
  </si>
  <si>
    <t>7873 Graphic Touchscreen Keypad</t>
  </si>
  <si>
    <t>8860 Graphic Touchscreen Keypad</t>
  </si>
  <si>
    <t xml:space="preserve">Aux. Powered Devices </t>
  </si>
  <si>
    <t>Aux. Powered Devices</t>
  </si>
  <si>
    <t>* Based on 10% active zones in alarm</t>
  </si>
  <si>
    <t>Total Standby mA</t>
  </si>
  <si>
    <t>Total Alarm mA</t>
  </si>
  <si>
    <t xml:space="preserve"> Required Minimum Alarm Time in minutes</t>
  </si>
  <si>
    <t>Minutes</t>
  </si>
  <si>
    <t>X       Total Alarm  mA</t>
  </si>
  <si>
    <t>Total Required Alarm Current</t>
  </si>
  <si>
    <t>mAh</t>
  </si>
  <si>
    <t>Number of standby hours needed</t>
  </si>
  <si>
    <t>h</t>
  </si>
  <si>
    <t>Total number of standby mA hours</t>
  </si>
  <si>
    <t>Total required alarm current (rounded)</t>
  </si>
  <si>
    <t>+</t>
  </si>
  <si>
    <t>Total number of mA hours</t>
  </si>
  <si>
    <t>Contingency factor</t>
  </si>
  <si>
    <t>%</t>
  </si>
  <si>
    <t>Total number of mAh</t>
  </si>
  <si>
    <t>Convert mAh to Ah</t>
  </si>
  <si>
    <t>÷</t>
  </si>
  <si>
    <t>Battery Amp hours required</t>
  </si>
  <si>
    <t>Ah</t>
  </si>
  <si>
    <t xml:space="preserve"> For more information, refer to the Standby Battery Selection section of the XR150/XR550 Series Installation Guide (LT-1233).</t>
  </si>
  <si>
    <t xml:space="preserve"> This spreadsheet calculator has not been evaluated by UL. </t>
  </si>
  <si>
    <t>DMP is not responsible for errors, omissions, or inaccuracies.</t>
  </si>
  <si>
    <t>XT30/XT50 SERIES STANDBY BATTERY POWER CALCULATIONS</t>
  </si>
  <si>
    <t>XT30 Series Control Panel</t>
  </si>
  <si>
    <t>Built-in network (additional current)</t>
  </si>
  <si>
    <t>Active Zones 1-9</t>
  </si>
  <si>
    <t>Active Zones 10</t>
  </si>
  <si>
    <t>XT50 Series Control Panel</t>
  </si>
  <si>
    <t>1100D Wireless Receiver</t>
  </si>
  <si>
    <t>1100DH High-Powered Wireless Receiver</t>
  </si>
  <si>
    <t>1100DI In-Line Wireless Receiver</t>
  </si>
  <si>
    <t xml:space="preserve"> For more information, refer to the Standby Battery Selection section of the XT30/XT50 Series Installation Guide (LT-0980).</t>
  </si>
  <si>
    <t>XT75 STANDBY BATTERY POWER CALCULATIONS</t>
  </si>
  <si>
    <t>XT75 Control Panel</t>
  </si>
  <si>
    <t>Built-in Wireless (additional current)</t>
  </si>
  <si>
    <t>Active Zone 10</t>
  </si>
  <si>
    <t>Auxillary Output</t>
  </si>
  <si>
    <t>Panel Bell Output</t>
  </si>
  <si>
    <t>LX-Bus/X-Bus Output</t>
  </si>
  <si>
    <t>Smoke Detector Output</t>
  </si>
  <si>
    <t>263EXT Cellular Extension Module</t>
  </si>
  <si>
    <t>XF6 SERIES STANDBY BATTERY POWER CALCULATIONS</t>
  </si>
  <si>
    <t>XF6 Series Control Panel</t>
  </si>
  <si>
    <t xml:space="preserve"> Fire Command Keypad</t>
  </si>
  <si>
    <t>x</t>
  </si>
  <si>
    <t>Relay Outputs (ON)</t>
  </si>
  <si>
    <t>Switching Grounds (ON)</t>
  </si>
  <si>
    <t>Active Zones</t>
  </si>
  <si>
    <t>NAC Zones</t>
  </si>
  <si>
    <t>2-Wire Smoke Detectors</t>
  </si>
  <si>
    <t>711/711S Zone Expansion Module</t>
  </si>
  <si>
    <t>860 Relay Output Module (one relay active)</t>
  </si>
  <si>
    <t>865 Class A or B Notification Module</t>
  </si>
  <si>
    <t>866 Class B Notification Module</t>
  </si>
  <si>
    <t>867 LX‑Bus Class B Notification Module</t>
  </si>
  <si>
    <t>COSMOD2W Module</t>
  </si>
  <si>
    <t xml:space="preserve">    COSMO-2W Smoke and CO Detectors</t>
  </si>
  <si>
    <t>572 Indicator LED</t>
  </si>
  <si>
    <t>Aux. Powered Devices on Terminals 7 and 11                                                                                   Other than Keypads and LX-Bus Modules</t>
  </si>
  <si>
    <t>505-12 STANDBY BATTERY POWER CALCULATIONS</t>
  </si>
  <si>
    <t>505-12 Power Supply</t>
  </si>
  <si>
    <t>DualComNF</t>
  </si>
  <si>
    <t>X  Total Alarm  mA</t>
  </si>
  <si>
    <t xml:space="preserve"> For more information, refer to the Standby Battery Selection section of the 505-12 Installation Guide (LT-0453).</t>
  </si>
  <si>
    <t>PS12-5 Power Supply</t>
  </si>
  <si>
    <t>PS12-5 STANDBY BATTERY POWER CALCULATIONS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</si>
</sst>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
    <numFmt numFmtId="165" formatCode="0.000"/>
    <numFmt numFmtId="166" formatCode="m/d/yy;@"/>
  </numFmts>
  <fonts count="17" x14ac:knownFonts="1">
    <font>
      <sz val="11"/>
      <color theme="1"/>
      <name val="Calibri"/>
      <family val="2"/>
      <scheme val="minor"/>
    </font>
    <font>
      <sz val="8"/>
      <color indexed="81"/>
      <name val="Tahoma"/>
      <family val="2"/>
    </font>
    <font>
      <b/>
      <sz val="14"/>
      <name val="Segoe UI"/>
      <family val="2"/>
    </font>
    <font>
      <sz val="14"/>
      <name val="Segoe UI"/>
      <family val="2"/>
    </font>
    <font>
      <sz val="11"/>
      <color theme="1"/>
      <name val="Segoe UI"/>
      <family val="2"/>
    </font>
    <font>
      <sz val="12"/>
      <name val="Segoe UI"/>
      <family val="2"/>
    </font>
    <font>
      <sz val="14"/>
      <color indexed="9"/>
      <name val="Segoe UI"/>
      <family val="2"/>
    </font>
    <font>
      <sz val="14"/>
      <color theme="0"/>
      <name val="Segoe UI"/>
      <family val="2"/>
    </font>
    <font>
      <i/>
      <sz val="14"/>
      <color indexed="10"/>
      <name val="Segoe UI"/>
      <family val="2"/>
    </font>
    <font>
      <sz val="14"/>
      <name val="Calibri"/>
      <family val="2"/>
    </font>
    <font>
      <sz val="14"/>
      <color theme="1"/>
      <name val="Segoe UI"/>
      <family val="2"/>
    </font>
    <font>
      <sz val="14"/>
      <color indexed="81"/>
      <name val="Segoe UI"/>
      <family val="2"/>
    </font>
    <font>
      <sz val="9"/>
      <color indexed="81"/>
      <name val="Tahoma"/>
      <family val="2"/>
    </font>
    <font>
      <b/>
      <sz val="14"/>
      <color rgb="FF00B050"/>
      <name val="Segoe UI"/>
      <family val="2"/>
    </font>
    <font>
      <sz val="11"/>
      <name val="Segoe UI"/>
      <family val="2"/>
    </font>
    <font>
      <b/>
      <sz val="14"/>
      <color rgb="FF0070C0"/>
      <name val="Segoe UI"/>
      <family val="2"/>
    </font>
    <font>
      <b/>
      <sz val="14"/>
      <color rgb="FF000000"/>
      <name val="Segoe UI"/>
      <family val="2"/>
    </font>
  </fonts>
  <fills count="7">
    <fill>
      <patternFill patternType="none"/>
    </fill>
    <fill>
      <patternFill patternType="gray125"/>
    </fill>
    <fill>
      <patternFill patternType="solid">
        <fgColor theme="0"/>
        <bgColor indexed="64"/>
      </patternFill>
    </fill>
    <fill>
      <patternFill patternType="solid">
        <fgColor rgb="FFBDEFC8"/>
        <bgColor indexed="64"/>
      </patternFill>
    </fill>
    <fill>
      <patternFill patternType="solid">
        <fgColor rgb="FFF1F0BC"/>
        <bgColor indexed="64"/>
      </patternFill>
    </fill>
    <fill>
      <patternFill patternType="solid">
        <fgColor rgb="FFF3D7CD"/>
        <bgColor indexed="64"/>
      </patternFill>
    </fill>
    <fill>
      <patternFill patternType="solid">
        <fgColor theme="0"/>
        <bgColor theme="6" tint="0.79998168889431442"/>
      </patternFill>
    </fill>
  </fills>
  <borders count="16">
    <border>
      <left/>
      <right/>
      <top/>
      <bottom/>
      <diagonal/>
    </border>
    <border>
      <left/>
      <right/>
      <top/>
      <bottom style="thick">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
    <xf numFmtId="0" fontId="0" fillId="0" borderId="0"/>
  </cellStyleXfs>
  <cellXfs count="245">
    <xf numFmtId="0" fontId="0" fillId="0" borderId="0" xfId="0"/>
    <xf numFmtId="0" fontId="4" fillId="0" borderId="0" xfId="0" applyFont="1"/>
    <xf numFmtId="0" fontId="5" fillId="0" borderId="0" xfId="0" applyFont="1" applyProtection="1">
      <protection locked="0"/>
    </xf>
    <xf numFmtId="0" fontId="2" fillId="0" borderId="0" xfId="0" applyFont="1" applyProtection="1">
      <protection locked="0"/>
    </xf>
    <xf numFmtId="0" fontId="2" fillId="0" borderId="0" xfId="0" applyFont="1" applyAlignment="1" applyProtection="1">
      <alignment horizontal="center"/>
      <protection locked="0"/>
    </xf>
    <xf numFmtId="0" fontId="5" fillId="0" borderId="0" xfId="0" applyFont="1" applyProtection="1">
      <protection hidden="1"/>
    </xf>
    <xf numFmtId="1" fontId="5" fillId="0" borderId="0" xfId="0" applyNumberFormat="1" applyFont="1" applyAlignment="1" applyProtection="1">
      <alignment horizontal="center"/>
      <protection hidden="1"/>
    </xf>
    <xf numFmtId="0" fontId="3" fillId="0" borderId="0" xfId="0" applyFont="1" applyProtection="1">
      <protection hidden="1"/>
    </xf>
    <xf numFmtId="0" fontId="3" fillId="0" borderId="0" xfId="0" applyFont="1" applyAlignment="1" applyProtection="1">
      <alignment horizontal="left" vertical="center"/>
      <protection hidden="1"/>
    </xf>
    <xf numFmtId="0" fontId="3" fillId="0" borderId="0" xfId="0" applyFont="1" applyAlignment="1" applyProtection="1">
      <alignment horizontal="center"/>
      <protection hidden="1"/>
    </xf>
    <xf numFmtId="1" fontId="3" fillId="0" borderId="0" xfId="0" applyNumberFormat="1" applyFont="1" applyAlignment="1" applyProtection="1">
      <alignment horizontal="center"/>
      <protection hidden="1"/>
    </xf>
    <xf numFmtId="0" fontId="3" fillId="0" borderId="2" xfId="0" applyFont="1" applyBorder="1" applyProtection="1">
      <protection hidden="1"/>
    </xf>
    <xf numFmtId="0" fontId="3" fillId="0" borderId="0" xfId="0" applyFont="1" applyAlignment="1" applyProtection="1">
      <alignment horizontal="left" vertical="top"/>
      <protection hidden="1"/>
    </xf>
    <xf numFmtId="0" fontId="3" fillId="0" borderId="2" xfId="0" applyFont="1" applyBorder="1" applyAlignment="1" applyProtection="1">
      <alignment horizontal="right"/>
      <protection locked="0" hidden="1"/>
    </xf>
    <xf numFmtId="0" fontId="4" fillId="0" borderId="0" xfId="0" applyFont="1" applyProtection="1">
      <protection hidden="1"/>
    </xf>
    <xf numFmtId="9" fontId="3" fillId="0" borderId="0" xfId="0" applyNumberFormat="1" applyFont="1" applyProtection="1">
      <protection hidden="1"/>
    </xf>
    <xf numFmtId="0" fontId="3" fillId="0" borderId="0" xfId="0" applyFont="1" applyAlignment="1" applyProtection="1">
      <alignment horizontal="center" wrapText="1"/>
      <protection hidden="1"/>
    </xf>
    <xf numFmtId="0" fontId="3" fillId="0" borderId="0" xfId="0" applyFont="1" applyAlignment="1" applyProtection="1">
      <alignment horizontal="center" vertical="center"/>
      <protection hidden="1"/>
    </xf>
    <xf numFmtId="0" fontId="3" fillId="0" borderId="0" xfId="0" applyFont="1" applyAlignment="1" applyProtection="1">
      <alignment wrapText="1"/>
      <protection hidden="1"/>
    </xf>
    <xf numFmtId="0" fontId="5" fillId="0" borderId="0" xfId="0" applyFont="1" applyAlignment="1" applyProtection="1">
      <alignment horizontal="center" vertical="center"/>
      <protection hidden="1"/>
    </xf>
    <xf numFmtId="0" fontId="5" fillId="0" borderId="0" xfId="0" applyFont="1" applyAlignment="1" applyProtection="1">
      <alignment horizontal="center"/>
      <protection hidden="1"/>
    </xf>
    <xf numFmtId="0" fontId="6" fillId="0" borderId="0" xfId="0" applyFont="1"/>
    <xf numFmtId="165" fontId="3" fillId="0" borderId="0" xfId="0" applyNumberFormat="1" applyFont="1" applyProtection="1">
      <protection hidden="1"/>
    </xf>
    <xf numFmtId="165" fontId="3" fillId="0" borderId="0" xfId="0" applyNumberFormat="1" applyFont="1" applyAlignment="1" applyProtection="1">
      <alignment horizontal="center"/>
      <protection hidden="1"/>
    </xf>
    <xf numFmtId="0" fontId="3" fillId="0" borderId="2" xfId="0" applyFont="1" applyBorder="1" applyProtection="1">
      <protection locked="0" hidden="1"/>
    </xf>
    <xf numFmtId="1" fontId="3" fillId="0" borderId="3" xfId="0" applyNumberFormat="1" applyFont="1" applyBorder="1" applyProtection="1">
      <protection hidden="1"/>
    </xf>
    <xf numFmtId="1" fontId="3" fillId="0" borderId="0" xfId="0" applyNumberFormat="1" applyFont="1" applyProtection="1">
      <protection hidden="1"/>
    </xf>
    <xf numFmtId="0" fontId="3" fillId="0" borderId="0" xfId="0" quotePrefix="1" applyFont="1" applyAlignment="1">
      <alignment horizontal="center"/>
    </xf>
    <xf numFmtId="0" fontId="9" fillId="0" borderId="0" xfId="0" applyFont="1" applyAlignment="1" applyProtection="1">
      <alignment horizontal="center"/>
      <protection hidden="1"/>
    </xf>
    <xf numFmtId="0" fontId="10" fillId="0" borderId="0" xfId="0" applyFont="1" applyProtection="1">
      <protection hidden="1"/>
    </xf>
    <xf numFmtId="0" fontId="10" fillId="0" borderId="0" xfId="0" applyFont="1" applyAlignment="1" applyProtection="1">
      <alignment horizontal="center"/>
      <protection hidden="1"/>
    </xf>
    <xf numFmtId="0" fontId="3" fillId="0" borderId="0" xfId="0" applyFont="1" applyAlignment="1" applyProtection="1">
      <alignment horizontal="center"/>
      <protection locked="0"/>
    </xf>
    <xf numFmtId="0" fontId="3" fillId="0" borderId="0" xfId="0" applyFont="1" applyAlignment="1" applyProtection="1">
      <alignment horizontal="left" indent="2"/>
      <protection locked="0"/>
    </xf>
    <xf numFmtId="0" fontId="4" fillId="0" borderId="0" xfId="0" applyFont="1" applyAlignment="1">
      <alignment vertical="top"/>
    </xf>
    <xf numFmtId="0" fontId="2" fillId="0" borderId="0" xfId="0" applyFont="1" applyAlignment="1" applyProtection="1">
      <alignment horizontal="right" indent="2"/>
      <protection hidden="1"/>
    </xf>
    <xf numFmtId="0" fontId="10" fillId="0" borderId="0" xfId="0" applyFont="1"/>
    <xf numFmtId="0" fontId="2" fillId="0" borderId="0" xfId="0" applyFont="1" applyAlignment="1" applyProtection="1">
      <alignment horizontal="center"/>
      <protection hidden="1"/>
    </xf>
    <xf numFmtId="1" fontId="2" fillId="0" borderId="0" xfId="0" applyNumberFormat="1" applyFont="1" applyAlignment="1" applyProtection="1">
      <alignment horizontal="center"/>
      <protection hidden="1"/>
    </xf>
    <xf numFmtId="0" fontId="2" fillId="0" borderId="0" xfId="0" applyFont="1" applyProtection="1">
      <protection hidden="1"/>
    </xf>
    <xf numFmtId="1" fontId="2" fillId="0" borderId="0" xfId="0" applyNumberFormat="1" applyFont="1" applyProtection="1">
      <protection hidden="1"/>
    </xf>
    <xf numFmtId="0" fontId="2" fillId="0" borderId="0" xfId="0" applyFont="1" applyAlignment="1" applyProtection="1">
      <alignment horizontal="left"/>
      <protection hidden="1"/>
    </xf>
    <xf numFmtId="43" fontId="8" fillId="0" borderId="0" xfId="0" applyNumberFormat="1" applyFont="1" applyAlignment="1" applyProtection="1">
      <alignment horizontal="center"/>
      <protection hidden="1"/>
    </xf>
    <xf numFmtId="0" fontId="2" fillId="0" borderId="0" xfId="0" applyFont="1" applyAlignment="1" applyProtection="1">
      <alignment horizontal="right" vertical="top" indent="2"/>
      <protection hidden="1"/>
    </xf>
    <xf numFmtId="0" fontId="4" fillId="0" borderId="0" xfId="0" applyFont="1" applyAlignment="1">
      <alignment horizontal="center"/>
    </xf>
    <xf numFmtId="9" fontId="2" fillId="2" borderId="0" xfId="0" applyNumberFormat="1" applyFont="1" applyFill="1" applyProtection="1">
      <protection hidden="1"/>
    </xf>
    <xf numFmtId="0" fontId="3" fillId="2" borderId="0" xfId="0" applyFont="1" applyFill="1" applyAlignment="1" applyProtection="1">
      <alignment horizontal="center"/>
      <protection hidden="1"/>
    </xf>
    <xf numFmtId="0" fontId="13" fillId="2" borderId="0" xfId="0" applyFont="1" applyFill="1" applyAlignment="1" applyProtection="1">
      <alignment horizontal="left"/>
      <protection hidden="1"/>
    </xf>
    <xf numFmtId="0" fontId="13" fillId="2" borderId="0" xfId="0" quotePrefix="1" applyFont="1" applyFill="1" applyAlignment="1">
      <alignment horizontal="center"/>
    </xf>
    <xf numFmtId="1" fontId="13" fillId="2" borderId="0" xfId="0" applyNumberFormat="1" applyFont="1" applyFill="1" applyProtection="1">
      <protection hidden="1"/>
    </xf>
    <xf numFmtId="0" fontId="13" fillId="2" borderId="0" xfId="0" applyFont="1" applyFill="1" applyProtection="1">
      <protection hidden="1"/>
    </xf>
    <xf numFmtId="0" fontId="2" fillId="2" borderId="0" xfId="0" applyFont="1" applyFill="1" applyProtection="1">
      <protection hidden="1"/>
    </xf>
    <xf numFmtId="0" fontId="2" fillId="2" borderId="0" xfId="0" applyFont="1" applyFill="1" applyAlignment="1" applyProtection="1">
      <alignment horizontal="center"/>
      <protection hidden="1"/>
    </xf>
    <xf numFmtId="165" fontId="2" fillId="2" borderId="0" xfId="0" applyNumberFormat="1" applyFont="1" applyFill="1" applyAlignment="1" applyProtection="1">
      <alignment horizontal="right"/>
      <protection hidden="1"/>
    </xf>
    <xf numFmtId="0" fontId="2" fillId="4" borderId="0" xfId="0" applyFont="1" applyFill="1" applyAlignment="1" applyProtection="1">
      <alignment horizontal="center"/>
      <protection hidden="1"/>
    </xf>
    <xf numFmtId="0" fontId="4" fillId="4" borderId="0" xfId="0" applyFont="1" applyFill="1"/>
    <xf numFmtId="0" fontId="2" fillId="5" borderId="0" xfId="0" applyFont="1" applyFill="1" applyAlignment="1" applyProtection="1">
      <alignment horizontal="center"/>
      <protection hidden="1"/>
    </xf>
    <xf numFmtId="0" fontId="4" fillId="5" borderId="0" xfId="0" applyFont="1" applyFill="1"/>
    <xf numFmtId="0" fontId="10" fillId="0" borderId="0" xfId="0" applyFont="1" applyAlignment="1">
      <alignment horizontal="left"/>
    </xf>
    <xf numFmtId="1" fontId="3" fillId="0" borderId="2" xfId="0" applyNumberFormat="1" applyFont="1" applyBorder="1" applyAlignment="1" applyProtection="1">
      <alignment horizontal="right"/>
      <protection hidden="1"/>
    </xf>
    <xf numFmtId="0" fontId="3" fillId="2" borderId="0" xfId="0" applyFont="1" applyFill="1" applyAlignment="1" applyProtection="1">
      <alignment horizontal="center" vertical="center"/>
      <protection hidden="1"/>
    </xf>
    <xf numFmtId="0" fontId="10" fillId="0" borderId="0" xfId="0" applyFont="1" applyAlignment="1" applyProtection="1">
      <alignment vertical="center"/>
      <protection hidden="1"/>
    </xf>
    <xf numFmtId="0" fontId="10" fillId="0" borderId="0" xfId="0" applyFont="1" applyAlignment="1" applyProtection="1">
      <alignment vertical="center" wrapText="1"/>
      <protection hidden="1"/>
    </xf>
    <xf numFmtId="0" fontId="3" fillId="6" borderId="0" xfId="0" applyFont="1" applyFill="1" applyAlignment="1">
      <alignment readingOrder="1"/>
    </xf>
    <xf numFmtId="0" fontId="3" fillId="2" borderId="0" xfId="0" applyFont="1" applyFill="1" applyAlignment="1">
      <alignment readingOrder="1"/>
    </xf>
    <xf numFmtId="0" fontId="3" fillId="6" borderId="0" xfId="0" applyFont="1" applyFill="1"/>
    <xf numFmtId="0" fontId="3" fillId="2" borderId="7" xfId="0" applyFont="1" applyFill="1" applyBorder="1" applyAlignment="1">
      <alignment readingOrder="1"/>
    </xf>
    <xf numFmtId="0" fontId="14" fillId="2" borderId="0" xfId="0" applyFont="1" applyFill="1"/>
    <xf numFmtId="0" fontId="4" fillId="2" borderId="0" xfId="0" applyFont="1" applyFill="1"/>
    <xf numFmtId="0" fontId="10" fillId="2" borderId="0" xfId="0" applyFont="1" applyFill="1" applyProtection="1">
      <protection hidden="1"/>
    </xf>
    <xf numFmtId="0" fontId="10" fillId="2" borderId="0" xfId="0" applyFont="1" applyFill="1"/>
    <xf numFmtId="0" fontId="4" fillId="2" borderId="0" xfId="0" applyFont="1" applyFill="1" applyAlignment="1">
      <alignment vertical="top"/>
    </xf>
    <xf numFmtId="0" fontId="3" fillId="2" borderId="7" xfId="0" applyFont="1" applyFill="1" applyBorder="1" applyAlignment="1">
      <alignment vertical="center" readingOrder="1"/>
    </xf>
    <xf numFmtId="0" fontId="3" fillId="2" borderId="7" xfId="0" applyFont="1" applyFill="1" applyBorder="1"/>
    <xf numFmtId="0" fontId="3" fillId="2" borderId="7" xfId="0" applyFont="1" applyFill="1" applyBorder="1" applyAlignment="1">
      <alignment vertical="top" readingOrder="1"/>
    </xf>
    <xf numFmtId="165" fontId="3" fillId="0" borderId="2" xfId="0" applyNumberFormat="1" applyFont="1" applyBorder="1" applyAlignment="1" applyProtection="1">
      <alignment horizontal="right"/>
      <protection hidden="1"/>
    </xf>
    <xf numFmtId="0" fontId="10" fillId="0" borderId="2" xfId="0" applyFont="1" applyBorder="1" applyAlignment="1" applyProtection="1">
      <alignment horizontal="left"/>
      <protection hidden="1"/>
    </xf>
    <xf numFmtId="0" fontId="3" fillId="0" borderId="0" xfId="0" applyFont="1" applyAlignment="1">
      <alignment readingOrder="1"/>
    </xf>
    <xf numFmtId="0" fontId="3" fillId="0" borderId="0" xfId="0" applyFont="1"/>
    <xf numFmtId="0" fontId="3" fillId="0" borderId="0" xfId="0" applyFont="1" applyAlignment="1">
      <alignment vertical="center" readingOrder="1"/>
    </xf>
    <xf numFmtId="0" fontId="3" fillId="0" borderId="0" xfId="0" applyFont="1" applyAlignment="1">
      <alignment vertical="top" readingOrder="1"/>
    </xf>
    <xf numFmtId="0" fontId="2" fillId="4" borderId="0" xfId="0" applyFont="1" applyFill="1" applyAlignment="1" applyProtection="1">
      <alignment horizontal="left"/>
      <protection hidden="1"/>
    </xf>
    <xf numFmtId="0" fontId="2" fillId="4" borderId="0" xfId="0" applyFont="1" applyFill="1" applyAlignment="1" applyProtection="1">
      <alignment horizontal="center" wrapText="1"/>
      <protection hidden="1"/>
    </xf>
    <xf numFmtId="0" fontId="2" fillId="4" borderId="2" xfId="0" applyFont="1" applyFill="1" applyBorder="1" applyProtection="1">
      <protection hidden="1"/>
    </xf>
    <xf numFmtId="1" fontId="2" fillId="5" borderId="0" xfId="0" applyNumberFormat="1" applyFont="1" applyFill="1" applyAlignment="1" applyProtection="1">
      <alignment horizontal="center"/>
      <protection hidden="1"/>
    </xf>
    <xf numFmtId="1" fontId="2" fillId="5" borderId="0" xfId="0" applyNumberFormat="1" applyFont="1" applyFill="1" applyAlignment="1" applyProtection="1">
      <alignment horizontal="center" wrapText="1"/>
      <protection hidden="1"/>
    </xf>
    <xf numFmtId="0" fontId="10" fillId="5" borderId="2" xfId="0" applyFont="1" applyFill="1" applyBorder="1" applyProtection="1">
      <protection hidden="1"/>
    </xf>
    <xf numFmtId="0" fontId="15" fillId="5" borderId="2" xfId="0" applyFont="1" applyFill="1" applyBorder="1" applyProtection="1">
      <protection hidden="1"/>
    </xf>
    <xf numFmtId="0" fontId="15" fillId="4" borderId="2" xfId="0" applyFont="1" applyFill="1" applyBorder="1" applyProtection="1">
      <protection hidden="1"/>
    </xf>
    <xf numFmtId="0" fontId="3" fillId="0" borderId="0" xfId="0" applyFont="1" applyAlignment="1" applyProtection="1">
      <alignment vertical="center"/>
      <protection locked="0"/>
    </xf>
    <xf numFmtId="0" fontId="3" fillId="0" borderId="0" xfId="0" applyFont="1" applyProtection="1">
      <protection locked="0"/>
    </xf>
    <xf numFmtId="0" fontId="6" fillId="0" borderId="0" xfId="0" applyFont="1" applyAlignment="1" applyProtection="1">
      <alignment horizontal="center"/>
      <protection hidden="1"/>
    </xf>
    <xf numFmtId="166" fontId="10" fillId="0" borderId="0" xfId="0" applyNumberFormat="1" applyFont="1" applyAlignment="1" applyProtection="1">
      <alignment horizontal="center"/>
      <protection hidden="1"/>
    </xf>
    <xf numFmtId="49" fontId="3" fillId="0" borderId="0" xfId="0" applyNumberFormat="1" applyFont="1" applyProtection="1">
      <protection hidden="1"/>
    </xf>
    <xf numFmtId="0" fontId="10" fillId="0" borderId="0" xfId="0" applyFont="1" applyAlignment="1">
      <alignment horizontal="center"/>
    </xf>
    <xf numFmtId="9" fontId="2" fillId="0" borderId="0" xfId="0" applyNumberFormat="1" applyFont="1" applyAlignment="1" applyProtection="1">
      <alignment horizontal="center"/>
      <protection hidden="1"/>
    </xf>
    <xf numFmtId="0" fontId="10" fillId="0" borderId="8" xfId="0" applyFont="1" applyBorder="1"/>
    <xf numFmtId="0" fontId="3" fillId="0" borderId="8" xfId="0" applyFont="1" applyBorder="1" applyProtection="1">
      <protection hidden="1"/>
    </xf>
    <xf numFmtId="0" fontId="3" fillId="0" borderId="3" xfId="0" applyFont="1" applyBorder="1" applyProtection="1">
      <protection hidden="1"/>
    </xf>
    <xf numFmtId="0" fontId="10" fillId="0" borderId="9" xfId="0" applyFont="1" applyBorder="1"/>
    <xf numFmtId="0" fontId="3" fillId="0" borderId="10" xfId="0" applyFont="1" applyBorder="1" applyProtection="1">
      <protection hidden="1"/>
    </xf>
    <xf numFmtId="0" fontId="10" fillId="0" borderId="7" xfId="0" applyFont="1" applyBorder="1"/>
    <xf numFmtId="0" fontId="3" fillId="0" borderId="11" xfId="0" applyFont="1" applyBorder="1" applyProtection="1">
      <protection hidden="1"/>
    </xf>
    <xf numFmtId="0" fontId="10" fillId="0" borderId="0" xfId="0" quotePrefix="1" applyFont="1" applyAlignment="1" applyProtection="1">
      <alignment horizontal="center"/>
      <protection hidden="1"/>
    </xf>
    <xf numFmtId="0" fontId="6" fillId="0" borderId="11" xfId="0" applyFont="1" applyBorder="1" applyProtection="1">
      <protection hidden="1"/>
    </xf>
    <xf numFmtId="0" fontId="6" fillId="0" borderId="0" xfId="0" applyFont="1" applyProtection="1">
      <protection hidden="1"/>
    </xf>
    <xf numFmtId="0" fontId="2" fillId="2" borderId="7" xfId="0" applyFont="1" applyFill="1" applyBorder="1" applyProtection="1">
      <protection hidden="1"/>
    </xf>
    <xf numFmtId="0" fontId="2" fillId="2" borderId="11" xfId="0" applyFont="1" applyFill="1" applyBorder="1" applyProtection="1">
      <protection hidden="1"/>
    </xf>
    <xf numFmtId="0" fontId="10" fillId="3" borderId="7" xfId="0" applyFont="1" applyFill="1" applyBorder="1"/>
    <xf numFmtId="0" fontId="2" fillId="3" borderId="0" xfId="0" applyFont="1" applyFill="1" applyAlignment="1" applyProtection="1">
      <alignment vertical="center"/>
      <protection hidden="1"/>
    </xf>
    <xf numFmtId="0" fontId="2" fillId="3" borderId="0" xfId="0" applyFont="1" applyFill="1" applyAlignment="1" applyProtection="1">
      <alignment horizontal="center" vertical="center"/>
      <protection hidden="1"/>
    </xf>
    <xf numFmtId="0" fontId="2" fillId="3" borderId="11" xfId="0" applyFont="1" applyFill="1" applyBorder="1" applyAlignment="1" applyProtection="1">
      <alignment vertical="center"/>
      <protection hidden="1"/>
    </xf>
    <xf numFmtId="0" fontId="2" fillId="3" borderId="7" xfId="0" applyFont="1" applyFill="1" applyBorder="1" applyAlignment="1" applyProtection="1">
      <alignment vertical="center"/>
      <protection hidden="1"/>
    </xf>
    <xf numFmtId="0" fontId="13" fillId="3" borderId="12" xfId="0" applyFont="1" applyFill="1" applyBorder="1" applyAlignment="1" applyProtection="1">
      <alignment horizontal="left"/>
      <protection hidden="1"/>
    </xf>
    <xf numFmtId="0" fontId="13" fillId="3" borderId="2" xfId="0" applyFont="1" applyFill="1" applyBorder="1" applyAlignment="1" applyProtection="1">
      <alignment horizontal="left"/>
      <protection hidden="1"/>
    </xf>
    <xf numFmtId="0" fontId="2" fillId="3" borderId="2" xfId="0" applyFont="1" applyFill="1" applyBorder="1" applyAlignment="1" applyProtection="1">
      <alignment horizontal="center" vertical="center"/>
      <protection hidden="1"/>
    </xf>
    <xf numFmtId="0" fontId="13" fillId="3" borderId="2" xfId="0" quotePrefix="1" applyFont="1" applyFill="1" applyBorder="1" applyAlignment="1">
      <alignment horizontal="center"/>
    </xf>
    <xf numFmtId="1" fontId="13" fillId="3" borderId="2" xfId="0" applyNumberFormat="1" applyFont="1" applyFill="1" applyBorder="1" applyProtection="1">
      <protection hidden="1"/>
    </xf>
    <xf numFmtId="0" fontId="13" fillId="3" borderId="2" xfId="0" applyFont="1" applyFill="1" applyBorder="1" applyProtection="1">
      <protection hidden="1"/>
    </xf>
    <xf numFmtId="0" fontId="13" fillId="3" borderId="13" xfId="0" applyFont="1" applyFill="1" applyBorder="1" applyProtection="1">
      <protection hidden="1"/>
    </xf>
    <xf numFmtId="0" fontId="3" fillId="0" borderId="4" xfId="0" applyFont="1" applyBorder="1" applyAlignment="1" applyProtection="1">
      <alignment horizontal="center"/>
      <protection locked="0"/>
    </xf>
    <xf numFmtId="0" fontId="3" fillId="0" borderId="4" xfId="0" applyFont="1" applyBorder="1" applyAlignment="1" applyProtection="1">
      <alignment horizontal="center" vertical="center"/>
      <protection locked="0"/>
    </xf>
    <xf numFmtId="0" fontId="3" fillId="0" borderId="4" xfId="0" applyFont="1" applyBorder="1" applyAlignment="1" applyProtection="1">
      <alignment horizontal="center" vertical="top"/>
      <protection locked="0"/>
    </xf>
    <xf numFmtId="0" fontId="3" fillId="0" borderId="4" xfId="0" applyFont="1" applyBorder="1" applyAlignment="1">
      <alignment horizontal="center"/>
    </xf>
    <xf numFmtId="0" fontId="3" fillId="0" borderId="4" xfId="0" applyFont="1" applyBorder="1" applyAlignment="1">
      <alignment horizontal="center" vertical="center"/>
    </xf>
    <xf numFmtId="0" fontId="3" fillId="0" borderId="4" xfId="0" applyFont="1" applyBorder="1" applyAlignment="1">
      <alignment horizontal="center" vertical="top"/>
    </xf>
    <xf numFmtId="164" fontId="3" fillId="0" borderId="4" xfId="0" applyNumberFormat="1" applyFont="1" applyBorder="1" applyAlignment="1">
      <alignment horizontal="center"/>
    </xf>
    <xf numFmtId="1" fontId="3" fillId="0" borderId="0" xfId="0" applyNumberFormat="1" applyFont="1" applyProtection="1">
      <protection locked="0" hidden="1"/>
    </xf>
    <xf numFmtId="0" fontId="3" fillId="6" borderId="4" xfId="0" applyFont="1" applyFill="1" applyBorder="1" applyAlignment="1" applyProtection="1">
      <alignment horizontal="center"/>
      <protection locked="0"/>
    </xf>
    <xf numFmtId="0" fontId="3" fillId="2" borderId="4" xfId="0" applyFont="1" applyFill="1" applyBorder="1" applyAlignment="1" applyProtection="1">
      <alignment horizontal="center"/>
      <protection locked="0"/>
    </xf>
    <xf numFmtId="0" fontId="3" fillId="2" borderId="4" xfId="0" applyFont="1" applyFill="1" applyBorder="1" applyAlignment="1" applyProtection="1">
      <alignment horizontal="center" vertical="center"/>
      <protection locked="0"/>
    </xf>
    <xf numFmtId="1" fontId="3" fillId="6" borderId="4" xfId="0" applyNumberFormat="1" applyFont="1" applyFill="1" applyBorder="1" applyAlignment="1" applyProtection="1">
      <alignment horizontal="center" vertical="top"/>
      <protection locked="0"/>
    </xf>
    <xf numFmtId="0" fontId="3" fillId="6" borderId="4" xfId="0" applyFont="1" applyFill="1" applyBorder="1" applyAlignment="1" applyProtection="1">
      <alignment horizontal="center" vertical="top"/>
      <protection locked="0"/>
    </xf>
    <xf numFmtId="0" fontId="3" fillId="6" borderId="4" xfId="0" applyFont="1" applyFill="1" applyBorder="1" applyAlignment="1">
      <alignment horizontal="center"/>
    </xf>
    <xf numFmtId="0" fontId="3" fillId="2" borderId="4" xfId="0" applyFont="1" applyFill="1" applyBorder="1" applyAlignment="1">
      <alignment horizontal="center"/>
    </xf>
    <xf numFmtId="0" fontId="3" fillId="2" borderId="4" xfId="0" applyFont="1" applyFill="1" applyBorder="1" applyAlignment="1">
      <alignment horizontal="center" vertical="center"/>
    </xf>
    <xf numFmtId="0" fontId="3" fillId="6" borderId="4" xfId="0" applyFont="1" applyFill="1" applyBorder="1" applyAlignment="1">
      <alignment horizontal="center" vertical="top"/>
    </xf>
    <xf numFmtId="164" fontId="3" fillId="2" borderId="4" xfId="0" applyNumberFormat="1" applyFont="1" applyFill="1" applyBorder="1" applyAlignment="1">
      <alignment horizontal="center"/>
    </xf>
    <xf numFmtId="0" fontId="10" fillId="0" borderId="4" xfId="0" applyFont="1" applyBorder="1" applyAlignment="1" applyProtection="1">
      <alignment horizontal="center"/>
      <protection locked="0"/>
    </xf>
    <xf numFmtId="0" fontId="3" fillId="0" borderId="5" xfId="0" applyFont="1" applyBorder="1" applyAlignment="1">
      <alignment horizontal="center"/>
    </xf>
    <xf numFmtId="0" fontId="3" fillId="0" borderId="5" xfId="0" applyFont="1" applyBorder="1" applyAlignment="1">
      <alignment horizontal="center" vertical="center"/>
    </xf>
    <xf numFmtId="0" fontId="3" fillId="0" borderId="5" xfId="0" applyFont="1" applyBorder="1" applyAlignment="1">
      <alignment horizontal="center" vertical="top"/>
    </xf>
    <xf numFmtId="0" fontId="10" fillId="0" borderId="4" xfId="0" applyFont="1" applyBorder="1" applyAlignment="1">
      <alignment horizontal="center"/>
    </xf>
    <xf numFmtId="0" fontId="3" fillId="0" borderId="3" xfId="0" applyFont="1" applyBorder="1" applyAlignment="1">
      <alignment horizontal="left" vertical="center"/>
    </xf>
    <xf numFmtId="0" fontId="3" fillId="0" borderId="6" xfId="0" applyFont="1" applyBorder="1" applyAlignment="1">
      <alignment horizontal="left" vertical="center"/>
    </xf>
    <xf numFmtId="0" fontId="3" fillId="2" borderId="5" xfId="0" applyFont="1" applyFill="1" applyBorder="1" applyAlignment="1">
      <alignment horizontal="center"/>
    </xf>
    <xf numFmtId="0" fontId="3" fillId="2" borderId="5" xfId="0" applyFont="1" applyFill="1" applyBorder="1" applyAlignment="1">
      <alignment horizontal="center" vertical="center"/>
    </xf>
    <xf numFmtId="0" fontId="3" fillId="2" borderId="4" xfId="0" applyFont="1" applyFill="1" applyBorder="1" applyAlignment="1">
      <alignment horizontal="center" vertical="top"/>
    </xf>
    <xf numFmtId="0" fontId="7" fillId="0" borderId="0" xfId="0" applyFont="1" applyAlignment="1" applyProtection="1">
      <alignment horizontal="center"/>
      <protection hidden="1"/>
    </xf>
    <xf numFmtId="0" fontId="5" fillId="0" borderId="0" xfId="0" applyFont="1"/>
    <xf numFmtId="0" fontId="5" fillId="0" borderId="0" xfId="0" applyFont="1" applyAlignment="1">
      <alignment horizontal="center" vertical="center"/>
    </xf>
    <xf numFmtId="0" fontId="5" fillId="0" borderId="0" xfId="0" applyFont="1" applyAlignment="1">
      <alignment horizontal="center"/>
    </xf>
    <xf numFmtId="1" fontId="5" fillId="0" borderId="0" xfId="0" applyNumberFormat="1" applyFont="1" applyAlignment="1">
      <alignment horizontal="center"/>
    </xf>
    <xf numFmtId="0" fontId="10" fillId="0" borderId="2" xfId="0" applyFont="1" applyBorder="1" applyAlignment="1" applyProtection="1">
      <alignment horizontal="right"/>
      <protection locked="0" hidden="1"/>
    </xf>
    <xf numFmtId="0" fontId="2" fillId="0" borderId="0" xfId="0" applyFont="1" applyAlignment="1" applyProtection="1">
      <alignment horizontal="left"/>
      <protection locked="0"/>
    </xf>
    <xf numFmtId="0" fontId="2" fillId="0" borderId="0" xfId="0" applyFont="1" applyAlignment="1" applyProtection="1">
      <alignment horizontal="left" vertical="center"/>
      <protection locked="0"/>
    </xf>
    <xf numFmtId="1" fontId="2" fillId="0" borderId="0" xfId="0" applyNumberFormat="1" applyFont="1" applyAlignment="1" applyProtection="1">
      <alignment horizontal="left"/>
      <protection locked="0"/>
    </xf>
    <xf numFmtId="1" fontId="2" fillId="0" borderId="0" xfId="0" applyNumberFormat="1" applyFont="1" applyAlignment="1" applyProtection="1">
      <alignment horizontal="center"/>
      <protection locked="0"/>
    </xf>
    <xf numFmtId="0" fontId="2" fillId="0" borderId="0" xfId="0" applyFont="1" applyProtection="1">
      <protection locked="0" hidden="1"/>
    </xf>
    <xf numFmtId="0" fontId="3" fillId="0" borderId="5" xfId="0" applyFont="1" applyBorder="1" applyAlignment="1">
      <alignment horizontal="left" vertical="center" indent="4"/>
    </xf>
    <xf numFmtId="1" fontId="3" fillId="6" borderId="4" xfId="0" applyNumberFormat="1" applyFont="1" applyFill="1" applyBorder="1" applyAlignment="1" applyProtection="1">
      <alignment horizontal="center"/>
      <protection locked="0"/>
    </xf>
    <xf numFmtId="1" fontId="3" fillId="2" borderId="4" xfId="0" applyNumberFormat="1" applyFont="1" applyFill="1" applyBorder="1" applyAlignment="1" applyProtection="1">
      <alignment horizontal="center"/>
      <protection locked="0"/>
    </xf>
    <xf numFmtId="1" fontId="3" fillId="2" borderId="4" xfId="0" applyNumberFormat="1" applyFont="1" applyFill="1" applyBorder="1" applyAlignment="1" applyProtection="1">
      <alignment horizontal="center" vertical="center"/>
      <protection locked="0"/>
    </xf>
    <xf numFmtId="0" fontId="3" fillId="6" borderId="4" xfId="0" applyFont="1" applyFill="1" applyBorder="1" applyAlignment="1" applyProtection="1">
      <alignment horizontal="center" vertical="center"/>
      <protection locked="0"/>
    </xf>
    <xf numFmtId="1" fontId="3" fillId="0" borderId="4" xfId="0" applyNumberFormat="1" applyFont="1" applyBorder="1" applyAlignment="1" applyProtection="1">
      <alignment horizontal="center"/>
      <protection locked="0"/>
    </xf>
    <xf numFmtId="1" fontId="3" fillId="0" borderId="4" xfId="0" applyNumberFormat="1" applyFont="1" applyBorder="1" applyAlignment="1" applyProtection="1">
      <alignment horizontal="center" vertical="center"/>
      <protection locked="0"/>
    </xf>
    <xf numFmtId="0" fontId="3" fillId="0" borderId="5" xfId="0" applyFont="1" applyBorder="1" applyAlignment="1">
      <alignment horizontal="left" vertical="center"/>
    </xf>
    <xf numFmtId="0" fontId="3" fillId="0" borderId="0" xfId="0" applyFont="1" applyAlignment="1" applyProtection="1">
      <alignment horizontal="left" vertical="center"/>
      <protection locked="0"/>
    </xf>
    <xf numFmtId="0" fontId="3" fillId="0" borderId="1" xfId="0" applyFont="1" applyBorder="1" applyAlignment="1" applyProtection="1">
      <alignment horizontal="left" vertical="center"/>
      <protection locked="0"/>
    </xf>
    <xf numFmtId="0" fontId="2" fillId="0" borderId="0" xfId="0" applyFont="1" applyProtection="1">
      <protection locked="0" hidden="1"/>
    </xf>
    <xf numFmtId="0" fontId="2" fillId="0" borderId="1" xfId="0" applyFont="1" applyBorder="1" applyProtection="1">
      <protection locked="0" hidden="1"/>
    </xf>
    <xf numFmtId="0" fontId="15" fillId="4" borderId="0" xfId="0" applyFont="1" applyFill="1" applyAlignment="1" applyProtection="1">
      <alignment horizontal="center"/>
      <protection hidden="1"/>
    </xf>
    <xf numFmtId="0" fontId="15" fillId="5" borderId="0" xfId="0" applyFont="1" applyFill="1" applyAlignment="1" applyProtection="1">
      <alignment horizontal="center"/>
      <protection hidden="1"/>
    </xf>
    <xf numFmtId="0" fontId="3" fillId="0" borderId="5" xfId="0" applyFont="1" applyBorder="1" applyAlignment="1" applyProtection="1">
      <alignment horizontal="left" vertical="top" wrapText="1" indent="1"/>
      <protection locked="0"/>
    </xf>
    <xf numFmtId="0" fontId="3" fillId="0" borderId="3" xfId="0" applyFont="1" applyBorder="1" applyAlignment="1" applyProtection="1">
      <alignment horizontal="left" vertical="top" wrapText="1" indent="1"/>
      <protection locked="0"/>
    </xf>
    <xf numFmtId="0" fontId="3" fillId="0" borderId="6" xfId="0" applyFont="1" applyBorder="1" applyAlignment="1" applyProtection="1">
      <alignment horizontal="left" vertical="top" wrapText="1" indent="1"/>
      <protection locked="0"/>
    </xf>
    <xf numFmtId="0" fontId="3" fillId="0" borderId="5" xfId="0" applyFont="1" applyBorder="1" applyAlignment="1" applyProtection="1">
      <alignment horizontal="left" vertical="center" wrapText="1" indent="1"/>
      <protection locked="0"/>
    </xf>
    <xf numFmtId="0" fontId="3" fillId="0" borderId="3" xfId="0" applyFont="1" applyBorder="1" applyAlignment="1" applyProtection="1">
      <alignment horizontal="left" vertical="center" wrapText="1" indent="1"/>
      <protection locked="0"/>
    </xf>
    <xf numFmtId="0" fontId="3" fillId="0" borderId="6" xfId="0" applyFont="1" applyBorder="1" applyAlignment="1" applyProtection="1">
      <alignment horizontal="left" vertical="center" wrapText="1" indent="1"/>
      <protection locked="0"/>
    </xf>
    <xf numFmtId="0" fontId="3" fillId="0" borderId="5" xfId="0" applyFont="1" applyBorder="1" applyAlignment="1">
      <alignment horizontal="left" vertical="center" indent="2"/>
    </xf>
    <xf numFmtId="0" fontId="3" fillId="0" borderId="3" xfId="0" applyFont="1" applyBorder="1" applyAlignment="1">
      <alignment horizontal="left" vertical="center" indent="2"/>
    </xf>
    <xf numFmtId="0" fontId="3" fillId="0" borderId="6" xfId="0" applyFont="1" applyBorder="1" applyAlignment="1">
      <alignment horizontal="left" vertical="center" indent="2"/>
    </xf>
    <xf numFmtId="0" fontId="3" fillId="0" borderId="5" xfId="0" applyFont="1" applyBorder="1" applyAlignment="1">
      <alignment horizontal="left" vertical="center"/>
    </xf>
    <xf numFmtId="0" fontId="3" fillId="0" borderId="3" xfId="0" applyFont="1" applyBorder="1" applyAlignment="1">
      <alignment horizontal="left" vertical="center"/>
    </xf>
    <xf numFmtId="0" fontId="3" fillId="0" borderId="6" xfId="0" applyFont="1" applyBorder="1" applyAlignment="1">
      <alignment horizontal="left" vertical="center"/>
    </xf>
    <xf numFmtId="0" fontId="5" fillId="0" borderId="0" xfId="0" applyFont="1" applyAlignment="1" applyProtection="1">
      <alignment horizontal="center"/>
      <protection hidden="1"/>
    </xf>
    <xf numFmtId="0" fontId="2" fillId="4" borderId="0" xfId="0" applyFont="1" applyFill="1" applyAlignment="1" applyProtection="1">
      <alignment horizontal="center"/>
      <protection hidden="1"/>
    </xf>
    <xf numFmtId="1" fontId="2" fillId="5" borderId="0" xfId="0" applyNumberFormat="1" applyFont="1" applyFill="1" applyAlignment="1" applyProtection="1">
      <alignment horizontal="center"/>
      <protection hidden="1"/>
    </xf>
    <xf numFmtId="43" fontId="8" fillId="0" borderId="0" xfId="0" applyNumberFormat="1" applyFont="1" applyAlignment="1" applyProtection="1">
      <alignment horizontal="center"/>
      <protection hidden="1"/>
    </xf>
    <xf numFmtId="0" fontId="3" fillId="0" borderId="0" xfId="0" applyFont="1" applyAlignment="1" applyProtection="1">
      <alignment horizontal="justify"/>
      <protection hidden="1"/>
    </xf>
    <xf numFmtId="0" fontId="2" fillId="3" borderId="0" xfId="0" quotePrefix="1" applyFont="1" applyFill="1" applyAlignment="1">
      <alignment horizontal="center" vertical="center"/>
    </xf>
    <xf numFmtId="1" fontId="2" fillId="3" borderId="0" xfId="0" applyNumberFormat="1" applyFont="1" applyFill="1" applyAlignment="1" applyProtection="1">
      <alignment horizontal="center"/>
      <protection hidden="1"/>
    </xf>
    <xf numFmtId="1" fontId="2" fillId="3" borderId="2" xfId="0" applyNumberFormat="1" applyFont="1" applyFill="1" applyBorder="1" applyAlignment="1" applyProtection="1">
      <alignment horizontal="center"/>
      <protection hidden="1"/>
    </xf>
    <xf numFmtId="0" fontId="3" fillId="0" borderId="5" xfId="0" applyFont="1" applyBorder="1" applyAlignment="1">
      <alignment horizontal="left" vertical="center" indent="4"/>
    </xf>
    <xf numFmtId="0" fontId="3" fillId="0" borderId="3" xfId="0" applyFont="1" applyBorder="1" applyAlignment="1">
      <alignment horizontal="left" vertical="center" indent="4"/>
    </xf>
    <xf numFmtId="0" fontId="3" fillId="0" borderId="6" xfId="0" applyFont="1" applyBorder="1" applyAlignment="1">
      <alignment horizontal="left" vertical="center" indent="4"/>
    </xf>
    <xf numFmtId="0" fontId="3" fillId="0" borderId="5" xfId="0" applyFont="1" applyBorder="1" applyAlignment="1" applyProtection="1">
      <alignment horizontal="left" vertical="center" wrapText="1" indent="4"/>
      <protection locked="0"/>
    </xf>
    <xf numFmtId="0" fontId="3" fillId="0" borderId="3" xfId="0" applyFont="1" applyBorder="1" applyAlignment="1" applyProtection="1">
      <alignment horizontal="left" vertical="center" wrapText="1" indent="4"/>
      <protection locked="0"/>
    </xf>
    <xf numFmtId="0" fontId="3" fillId="0" borderId="6" xfId="0" applyFont="1" applyBorder="1" applyAlignment="1" applyProtection="1">
      <alignment horizontal="left" vertical="center" wrapText="1" indent="4"/>
      <protection locked="0"/>
    </xf>
    <xf numFmtId="0" fontId="0" fillId="0" borderId="0" xfId="0" applyAlignment="1">
      <alignment horizontal="center" wrapText="1"/>
    </xf>
    <xf numFmtId="0" fontId="4" fillId="0" borderId="0" xfId="0" applyFont="1" applyAlignment="1" applyProtection="1">
      <alignment horizontal="center" vertical="center" wrapText="1"/>
      <protection hidden="1"/>
    </xf>
    <xf numFmtId="0" fontId="2" fillId="0" borderId="0" xfId="0" applyFont="1" applyAlignment="1" applyProtection="1">
      <alignment horizontal="center"/>
      <protection hidden="1"/>
    </xf>
    <xf numFmtId="0" fontId="2" fillId="3" borderId="0" xfId="0" applyFont="1" applyFill="1" applyAlignment="1" applyProtection="1">
      <alignment horizontal="center" vertical="center"/>
      <protection hidden="1"/>
    </xf>
    <xf numFmtId="0" fontId="2" fillId="3" borderId="2" xfId="0" applyFont="1" applyFill="1" applyBorder="1" applyAlignment="1" applyProtection="1">
      <alignment horizontal="center" vertical="center"/>
      <protection hidden="1"/>
    </xf>
    <xf numFmtId="9" fontId="2" fillId="2" borderId="0" xfId="0" applyNumberFormat="1" applyFont="1" applyFill="1" applyAlignment="1" applyProtection="1">
      <alignment horizontal="center"/>
      <protection hidden="1"/>
    </xf>
    <xf numFmtId="0" fontId="3" fillId="0" borderId="8" xfId="0" applyFont="1" applyBorder="1" applyAlignment="1" applyProtection="1">
      <alignment horizontal="left"/>
      <protection hidden="1"/>
    </xf>
    <xf numFmtId="0" fontId="10" fillId="0" borderId="0" xfId="0" applyFont="1" applyAlignment="1" applyProtection="1">
      <alignment horizontal="center" vertical="center"/>
      <protection hidden="1"/>
    </xf>
    <xf numFmtId="0" fontId="3" fillId="0" borderId="5" xfId="0" applyFont="1" applyBorder="1" applyAlignment="1">
      <alignment horizontal="justify" vertical="center"/>
    </xf>
    <xf numFmtId="0" fontId="3" fillId="0" borderId="3" xfId="0" applyFont="1" applyBorder="1" applyAlignment="1">
      <alignment horizontal="justify" vertical="center"/>
    </xf>
    <xf numFmtId="0" fontId="3" fillId="0" borderId="6" xfId="0" applyFont="1" applyBorder="1" applyAlignment="1">
      <alignment horizontal="justify" vertical="center"/>
    </xf>
    <xf numFmtId="1" fontId="2" fillId="3" borderId="0" xfId="0" applyNumberFormat="1" applyFont="1" applyFill="1" applyAlignment="1" applyProtection="1">
      <alignment horizontal="left"/>
      <protection hidden="1"/>
    </xf>
    <xf numFmtId="0" fontId="3" fillId="6" borderId="5" xfId="0" applyFont="1" applyFill="1" applyBorder="1" applyAlignment="1">
      <alignment horizontal="left" vertical="center"/>
    </xf>
    <xf numFmtId="0" fontId="3" fillId="6" borderId="3" xfId="0" applyFont="1" applyFill="1" applyBorder="1" applyAlignment="1">
      <alignment horizontal="left" vertical="center"/>
    </xf>
    <xf numFmtId="0" fontId="3" fillId="6" borderId="6" xfId="0" applyFont="1" applyFill="1" applyBorder="1" applyAlignment="1">
      <alignment horizontal="left" vertical="center"/>
    </xf>
    <xf numFmtId="0" fontId="3" fillId="2" borderId="4" xfId="0" applyFont="1" applyFill="1" applyBorder="1" applyAlignment="1">
      <alignment horizontal="justify" vertical="center"/>
    </xf>
    <xf numFmtId="0" fontId="3" fillId="6" borderId="4" xfId="0" applyFont="1" applyFill="1" applyBorder="1" applyAlignment="1">
      <alignment horizontal="left" vertical="center"/>
    </xf>
    <xf numFmtId="0" fontId="3" fillId="6" borderId="4" xfId="0" applyFont="1" applyFill="1" applyBorder="1" applyAlignment="1">
      <alignment horizontal="left" vertical="center" indent="4"/>
    </xf>
    <xf numFmtId="0" fontId="3" fillId="2" borderId="4" xfId="0" applyFont="1" applyFill="1" applyBorder="1" applyAlignment="1">
      <alignment horizontal="left" vertical="center" indent="4"/>
    </xf>
    <xf numFmtId="0" fontId="3" fillId="2" borderId="4" xfId="0" applyFont="1" applyFill="1" applyBorder="1" applyAlignment="1" applyProtection="1">
      <alignment horizontal="left" vertical="center" wrapText="1" indent="4"/>
      <protection locked="0"/>
    </xf>
    <xf numFmtId="0" fontId="3" fillId="2" borderId="4" xfId="0" applyFont="1" applyFill="1" applyBorder="1" applyAlignment="1">
      <alignment horizontal="left" vertical="center" indent="5"/>
    </xf>
    <xf numFmtId="0" fontId="3" fillId="6" borderId="4" xfId="0" applyFont="1" applyFill="1" applyBorder="1" applyAlignment="1">
      <alignment horizontal="left" vertical="center" indent="5"/>
    </xf>
    <xf numFmtId="0" fontId="2" fillId="0" borderId="0" xfId="0" applyFont="1" applyAlignment="1" applyProtection="1">
      <alignment horizontal="right" indent="2"/>
      <protection hidden="1"/>
    </xf>
    <xf numFmtId="0" fontId="3" fillId="0" borderId="0" xfId="0" applyFont="1" applyAlignment="1" applyProtection="1">
      <alignment vertical="center"/>
      <protection locked="0"/>
    </xf>
    <xf numFmtId="0" fontId="3" fillId="0" borderId="1" xfId="0" applyFont="1" applyBorder="1" applyAlignment="1" applyProtection="1">
      <alignment vertical="center"/>
      <protection locked="0"/>
    </xf>
    <xf numFmtId="0" fontId="3" fillId="0" borderId="0" xfId="0" applyFont="1" applyProtection="1">
      <protection locked="0"/>
    </xf>
    <xf numFmtId="0" fontId="3" fillId="0" borderId="1" xfId="0" applyFont="1" applyBorder="1" applyProtection="1">
      <protection locked="0"/>
    </xf>
    <xf numFmtId="0" fontId="3" fillId="6" borderId="4" xfId="0" applyFont="1" applyFill="1" applyBorder="1" applyAlignment="1">
      <alignment horizontal="left" vertical="center" indent="3"/>
    </xf>
    <xf numFmtId="0" fontId="3" fillId="2" borderId="4" xfId="0" applyFont="1" applyFill="1" applyBorder="1" applyAlignment="1">
      <alignment horizontal="left" vertical="center" indent="3"/>
    </xf>
    <xf numFmtId="0" fontId="3" fillId="2" borderId="4" xfId="0" applyFont="1" applyFill="1" applyBorder="1" applyAlignment="1">
      <alignment horizontal="left" vertical="center"/>
    </xf>
    <xf numFmtId="0" fontId="15" fillId="5" borderId="0" xfId="0" applyFont="1" applyFill="1" applyAlignment="1">
      <alignment horizontal="center"/>
    </xf>
    <xf numFmtId="0" fontId="2" fillId="0" borderId="0" xfId="0" applyFont="1" applyAlignment="1" applyProtection="1">
      <alignment horizontal="left"/>
      <protection hidden="1"/>
    </xf>
    <xf numFmtId="0" fontId="3" fillId="6" borderId="4" xfId="0" applyFont="1" applyFill="1" applyBorder="1" applyAlignment="1" applyProtection="1">
      <alignment horizontal="left" vertical="center" wrapText="1" indent="1"/>
      <protection locked="0"/>
    </xf>
    <xf numFmtId="0" fontId="3" fillId="2" borderId="4" xfId="0" applyFont="1" applyFill="1" applyBorder="1" applyAlignment="1" applyProtection="1">
      <alignment horizontal="left" vertical="center" wrapText="1" indent="1"/>
      <protection locked="0"/>
    </xf>
    <xf numFmtId="0" fontId="3" fillId="2" borderId="4" xfId="0" applyFont="1" applyFill="1" applyBorder="1" applyAlignment="1">
      <alignment horizontal="left" vertical="center" wrapText="1" indent="4"/>
    </xf>
    <xf numFmtId="0" fontId="3" fillId="6" borderId="4" xfId="0" applyFont="1" applyFill="1" applyBorder="1" applyAlignment="1" applyProtection="1">
      <alignment horizontal="left" vertical="top" wrapText="1" indent="1"/>
      <protection locked="0"/>
    </xf>
    <xf numFmtId="0" fontId="3" fillId="0" borderId="4" xfId="0" applyFont="1" applyBorder="1" applyAlignment="1">
      <alignment horizontal="center" vertical="top"/>
    </xf>
    <xf numFmtId="1" fontId="3" fillId="0" borderId="14" xfId="0" applyNumberFormat="1" applyFont="1" applyBorder="1" applyAlignment="1" applyProtection="1">
      <alignment horizontal="center" vertical="top"/>
      <protection locked="0"/>
    </xf>
    <xf numFmtId="1" fontId="3" fillId="0" borderId="15" xfId="0" applyNumberFormat="1" applyFont="1" applyBorder="1" applyAlignment="1" applyProtection="1">
      <alignment horizontal="center" vertical="top"/>
      <protection locked="0"/>
    </xf>
    <xf numFmtId="0" fontId="3" fillId="0" borderId="4" xfId="0" applyFont="1" applyBorder="1" applyAlignment="1" applyProtection="1">
      <alignment horizontal="center" vertical="top"/>
      <protection locked="0"/>
    </xf>
    <xf numFmtId="0" fontId="3" fillId="0" borderId="4" xfId="0" applyFont="1" applyBorder="1" applyAlignment="1" applyProtection="1">
      <alignment vertical="top" wrapText="1"/>
      <protection locked="0"/>
    </xf>
    <xf numFmtId="0" fontId="3" fillId="0" borderId="14" xfId="0" applyFont="1" applyBorder="1" applyAlignment="1" applyProtection="1">
      <alignment horizontal="center" vertical="top"/>
      <protection locked="0"/>
    </xf>
    <xf numFmtId="0" fontId="3" fillId="0" borderId="15" xfId="0" applyFont="1" applyBorder="1" applyAlignment="1" applyProtection="1">
      <alignment horizontal="center" vertical="top"/>
      <protection locked="0"/>
    </xf>
    <xf numFmtId="0" fontId="3" fillId="0" borderId="4" xfId="0" applyFont="1" applyBorder="1" applyAlignment="1">
      <alignment horizontal="left" vertical="center"/>
    </xf>
    <xf numFmtId="0" fontId="3" fillId="0" borderId="4" xfId="0" applyFont="1" applyBorder="1" applyAlignment="1">
      <alignment horizontal="left" vertical="center" indent="3"/>
    </xf>
    <xf numFmtId="0" fontId="3" fillId="0" borderId="4" xfId="0" applyFont="1" applyBorder="1" applyAlignment="1" applyProtection="1">
      <alignment horizontal="left" vertical="center" wrapText="1" indent="1"/>
      <protection locked="0"/>
    </xf>
    <xf numFmtId="0" fontId="3" fillId="0" borderId="4" xfId="0" applyFont="1" applyBorder="1" applyAlignment="1">
      <alignment horizontal="justify" vertical="center"/>
    </xf>
  </cellXfs>
  <cellStyles count="1">
    <cellStyle name="Normal" xfId="0" builtinId="0"/>
  </cellStyles>
  <dxfs count="39">
    <dxf>
      <font>
        <b/>
        <i val="0"/>
        <color rgb="FF0070C0"/>
      </font>
    </dxf>
    <dxf>
      <font>
        <b/>
        <i val="0"/>
        <color rgb="FF0070C0"/>
      </font>
    </dxf>
    <dxf>
      <font>
        <b/>
        <i val="0"/>
        <color rgb="FF0070C0"/>
      </font>
    </dxf>
    <dxf>
      <fill>
        <patternFill>
          <bgColor rgb="FFF2F2F2"/>
        </patternFill>
      </fill>
    </dxf>
    <dxf>
      <fill>
        <patternFill>
          <bgColor theme="2"/>
        </patternFill>
      </fill>
    </dxf>
    <dxf>
      <font>
        <b/>
        <i val="0"/>
        <color rgb="FF0070C0"/>
      </font>
    </dxf>
    <dxf>
      <fill>
        <patternFill>
          <bgColor theme="2"/>
        </patternFill>
      </fill>
    </dxf>
    <dxf>
      <font>
        <b/>
        <i val="0"/>
        <color rgb="FF0070C0"/>
      </font>
    </dxf>
    <dxf>
      <font>
        <b/>
        <i val="0"/>
        <color rgb="FF0070C0"/>
      </font>
    </dxf>
    <dxf>
      <font>
        <b/>
        <i val="0"/>
        <color rgb="FF0070C0"/>
      </font>
    </dxf>
    <dxf>
      <fill>
        <patternFill>
          <bgColor rgb="FFF2F2F2"/>
        </patternFill>
      </fill>
    </dxf>
    <dxf>
      <fill>
        <patternFill>
          <bgColor theme="2"/>
        </patternFill>
      </fill>
    </dxf>
    <dxf>
      <font>
        <b/>
        <i val="0"/>
        <color rgb="FF0070C0"/>
      </font>
    </dxf>
    <dxf>
      <fill>
        <patternFill>
          <bgColor theme="2"/>
        </patternFill>
      </fill>
    </dxf>
    <dxf>
      <font>
        <b/>
        <i val="0"/>
        <color theme="4"/>
      </font>
    </dxf>
    <dxf>
      <font>
        <b/>
        <i val="0"/>
        <color theme="4"/>
      </font>
    </dxf>
    <dxf>
      <fill>
        <patternFill>
          <bgColor theme="2"/>
        </patternFill>
      </fill>
    </dxf>
    <dxf>
      <font>
        <b/>
        <i val="0"/>
        <color rgb="FF0070C0"/>
      </font>
    </dxf>
    <dxf>
      <fill>
        <patternFill>
          <bgColor theme="2"/>
        </patternFill>
      </fill>
    </dxf>
    <dxf>
      <font>
        <b/>
        <i val="0"/>
        <color theme="4"/>
      </font>
    </dxf>
    <dxf>
      <font>
        <b/>
        <i val="0"/>
        <color theme="4"/>
      </font>
    </dxf>
    <dxf>
      <fill>
        <patternFill>
          <bgColor theme="2"/>
        </patternFill>
      </fill>
    </dxf>
    <dxf>
      <font>
        <b/>
        <i val="0"/>
        <color rgb="FF0070C0"/>
      </font>
    </dxf>
    <dxf>
      <fill>
        <patternFill>
          <bgColor theme="2"/>
        </patternFill>
      </fill>
    </dxf>
    <dxf>
      <font>
        <b/>
        <i val="0"/>
        <color theme="4"/>
      </font>
    </dxf>
    <dxf>
      <font>
        <b/>
        <i val="0"/>
        <color theme="4"/>
      </font>
    </dxf>
    <dxf>
      <font>
        <b/>
        <i val="0"/>
        <color theme="4"/>
      </font>
    </dxf>
    <dxf>
      <font>
        <b/>
        <i val="0"/>
        <color theme="4"/>
      </font>
    </dxf>
    <dxf>
      <font>
        <b/>
        <i val="0"/>
        <color theme="4"/>
      </font>
    </dxf>
    <dxf>
      <font>
        <b/>
        <i val="0"/>
        <color theme="4"/>
      </font>
    </dxf>
    <dxf>
      <fill>
        <patternFill>
          <bgColor theme="2"/>
        </patternFill>
      </fill>
    </dxf>
    <dxf>
      <font>
        <b/>
        <i val="0"/>
        <color rgb="FF0070C0"/>
      </font>
    </dxf>
    <dxf>
      <font>
        <b/>
        <i val="0"/>
        <color theme="4"/>
      </font>
    </dxf>
    <dxf>
      <fill>
        <patternFill>
          <bgColor theme="2"/>
        </patternFill>
      </fill>
    </dxf>
    <dxf>
      <font>
        <b/>
        <i val="0"/>
        <color theme="4"/>
      </font>
    </dxf>
    <dxf>
      <font>
        <b/>
        <i val="0"/>
        <color theme="4"/>
      </font>
    </dxf>
    <dxf>
      <fill>
        <patternFill>
          <bgColor theme="2"/>
        </patternFill>
      </fill>
    </dxf>
    <dxf>
      <font>
        <b/>
        <i val="0"/>
        <color rgb="FF0070C0"/>
      </font>
    </dxf>
    <dxf>
      <fill>
        <patternFill>
          <bgColor theme="2"/>
        </patternFill>
      </fill>
    </dxf>
  </dxfs>
  <tableStyles count="0" defaultTableStyle="TableStyleMedium2" defaultPivotStyle="PivotStyleLight16"/>
  <colors>
    <mruColors>
      <color rgb="FFBDEFC8"/>
      <color rgb="FFF1F0BC"/>
      <color rgb="FFF3D7CD"/>
      <color rgb="FFF2F2F2"/>
      <color rgb="FFCEE1F2"/>
      <color rgb="FFDCCFF1"/>
      <color rgb="FF00823B"/>
      <color rgb="FF00F66F"/>
      <color rgb="FFEBECF1"/>
      <color rgb="FFD6DC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Scroll" dx="15" fmlaLink="$F$94" horiz="1" max="90" page="0" val="0"/>
</file>

<file path=xl/ctrlProps/ctrlProp10.xml><?xml version="1.0" encoding="utf-8"?>
<formControlPr xmlns="http://schemas.microsoft.com/office/spreadsheetml/2009/9/main" objectType="Scroll" dx="15" fmlaLink="$K$79" horiz="1" max="90" page="10" val="24"/>
</file>

<file path=xl/ctrlProps/ctrlProp11.xml><?xml version="1.0" encoding="utf-8"?>
<formControlPr xmlns="http://schemas.microsoft.com/office/spreadsheetml/2009/9/main" objectType="Spin" dx="31" fmlaLink="$K$83" inc="10" max="1000" page="10" val="20"/>
</file>

<file path=xl/ctrlProps/ctrlProp12.xml><?xml version="1.0" encoding="utf-8"?>
<formControlPr xmlns="http://schemas.microsoft.com/office/spreadsheetml/2009/9/main" objectType="Button" lockText="1"/>
</file>

<file path=xl/ctrlProps/ctrlProp13.xml><?xml version="1.0" encoding="utf-8"?>
<formControlPr xmlns="http://schemas.microsoft.com/office/spreadsheetml/2009/9/main" objectType="Scroll" dx="15" fmlaLink="$F$60" horiz="1" max="90" page="0" val="0"/>
</file>

<file path=xl/ctrlProps/ctrlProp14.xml><?xml version="1.0" encoding="utf-8"?>
<formControlPr xmlns="http://schemas.microsoft.com/office/spreadsheetml/2009/9/main" objectType="Scroll" dx="15" fmlaLink="$K$66" horiz="1" max="90" page="10" val="24"/>
</file>

<file path=xl/ctrlProps/ctrlProp15.xml><?xml version="1.0" encoding="utf-8"?>
<formControlPr xmlns="http://schemas.microsoft.com/office/spreadsheetml/2009/9/main" objectType="Spin" dx="31" fmlaLink="$K$70" inc="10" max="1000" page="10" val="20"/>
</file>

<file path=xl/ctrlProps/ctrlProp16.xml><?xml version="1.0" encoding="utf-8"?>
<formControlPr xmlns="http://schemas.microsoft.com/office/spreadsheetml/2009/9/main" objectType="Button" lockText="1"/>
</file>

<file path=xl/ctrlProps/ctrlProp17.xml><?xml version="1.0" encoding="utf-8"?>
<formControlPr xmlns="http://schemas.microsoft.com/office/spreadsheetml/2009/9/main" objectType="Scroll" dx="15" fmlaLink="$F$78" horiz="1" max="90" page="0" val="0"/>
</file>

<file path=xl/ctrlProps/ctrlProp18.xml><?xml version="1.0" encoding="utf-8"?>
<formControlPr xmlns="http://schemas.microsoft.com/office/spreadsheetml/2009/9/main" objectType="Scroll" dx="15" fmlaLink="$K$86" horiz="1" max="90" page="10" val="24"/>
</file>

<file path=xl/ctrlProps/ctrlProp19.xml><?xml version="1.0" encoding="utf-8"?>
<formControlPr xmlns="http://schemas.microsoft.com/office/spreadsheetml/2009/9/main" objectType="Spin" dx="31" fmlaLink="$K$90" inc="10" max="1000" page="10" val="0"/>
</file>

<file path=xl/ctrlProps/ctrlProp2.xml><?xml version="1.0" encoding="utf-8"?>
<formControlPr xmlns="http://schemas.microsoft.com/office/spreadsheetml/2009/9/main" objectType="Scroll" dx="15" fmlaLink="$K$100" horiz="1" max="90" page="10" val="24"/>
</file>

<file path=xl/ctrlProps/ctrlProp20.xml><?xml version="1.0" encoding="utf-8"?>
<formControlPr xmlns="http://schemas.microsoft.com/office/spreadsheetml/2009/9/main" objectType="Button" lockText="1"/>
</file>

<file path=xl/ctrlProps/ctrlProp21.xml><?xml version="1.0" encoding="utf-8"?>
<formControlPr xmlns="http://schemas.microsoft.com/office/spreadsheetml/2009/9/main" objectType="Scroll" dx="15" fmlaLink="$F$78" horiz="1" max="90" page="0" val="0"/>
</file>

<file path=xl/ctrlProps/ctrlProp22.xml><?xml version="1.0" encoding="utf-8"?>
<formControlPr xmlns="http://schemas.microsoft.com/office/spreadsheetml/2009/9/main" objectType="Scroll" dx="15" fmlaLink="$K$86" horiz="1" max="90" page="10" val="24"/>
</file>

<file path=xl/ctrlProps/ctrlProp23.xml><?xml version="1.0" encoding="utf-8"?>
<formControlPr xmlns="http://schemas.microsoft.com/office/spreadsheetml/2009/9/main" objectType="Spin" dx="31" fmlaLink="$K$90" inc="10" max="1000" page="10" val="0"/>
</file>

<file path=xl/ctrlProps/ctrlProp24.xml><?xml version="1.0" encoding="utf-8"?>
<formControlPr xmlns="http://schemas.microsoft.com/office/spreadsheetml/2009/9/main" objectType="Button" lockText="1"/>
</file>

<file path=xl/ctrlProps/ctrlProp3.xml><?xml version="1.0" encoding="utf-8"?>
<formControlPr xmlns="http://schemas.microsoft.com/office/spreadsheetml/2009/9/main" objectType="Spin" dx="31" fmlaLink="$K$104" inc="10" max="1000" page="10" val="20"/>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Scroll" dx="15" fmlaLink="$F$82" horiz="1" max="90" page="0" val="0"/>
</file>

<file path=xl/ctrlProps/ctrlProp6.xml><?xml version="1.0" encoding="utf-8"?>
<formControlPr xmlns="http://schemas.microsoft.com/office/spreadsheetml/2009/9/main" objectType="Scroll" dx="15" fmlaLink="$K$88" horiz="1" max="90" page="10" val="24"/>
</file>

<file path=xl/ctrlProps/ctrlProp7.xml><?xml version="1.0" encoding="utf-8"?>
<formControlPr xmlns="http://schemas.microsoft.com/office/spreadsheetml/2009/9/main" objectType="Spin" dx="31" fmlaLink="$K$92" inc="10" max="1000" page="10" val="0"/>
</file>

<file path=xl/ctrlProps/ctrlProp8.xml><?xml version="1.0" encoding="utf-8"?>
<formControlPr xmlns="http://schemas.microsoft.com/office/spreadsheetml/2009/9/main" objectType="Button" lockText="1"/>
</file>

<file path=xl/ctrlProps/ctrlProp9.xml><?xml version="1.0" encoding="utf-8"?>
<formControlPr xmlns="http://schemas.microsoft.com/office/spreadsheetml/2009/9/main" objectType="Scroll" dx="15" fmlaLink="$F$73" horiz="1" max="90" page="0" val="0"/>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19050</xdr:colOff>
      <xdr:row>0</xdr:row>
      <xdr:rowOff>66675</xdr:rowOff>
    </xdr:from>
    <xdr:to>
      <xdr:col>0</xdr:col>
      <xdr:colOff>26035</xdr:colOff>
      <xdr:row>3</xdr:row>
      <xdr:rowOff>134166</xdr:rowOff>
    </xdr:to>
    <xdr:pic>
      <xdr:nvPicPr>
        <xdr:cNvPr id="7" name="Picture 61" descr="Black with gold DMP logo">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050" y="66675"/>
          <a:ext cx="0" cy="692150"/>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0</xdr:col>
      <xdr:colOff>1964979</xdr:colOff>
      <xdr:row>3</xdr:row>
      <xdr:rowOff>66856</xdr:rowOff>
    </xdr:to>
    <xdr:pic>
      <xdr:nvPicPr>
        <xdr:cNvPr id="8" name="Picture 61" descr="Black with gold DMP logo">
          <a:extLst>
            <a:ext uri="{FF2B5EF4-FFF2-40B4-BE49-F238E27FC236}">
              <a16:creationId xmlns:a16="http://schemas.microsoft.com/office/drawing/2014/main" id="{00000000-0008-0000-0000-000008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969679" cy="760730"/>
        </a:xfrm>
        <a:prstGeom prst="rect">
          <a:avLst/>
        </a:prstGeom>
        <a:noFill/>
        <a:ln w="9525">
          <a:noFill/>
          <a:miter lim="800000"/>
          <a:headEnd/>
          <a:tailEnd/>
        </a:ln>
      </xdr:spPr>
    </xdr:pic>
    <xdr:clientData/>
  </xdr:twoCellAnchor>
  <mc:AlternateContent xmlns:mc="http://schemas.openxmlformats.org/markup-compatibility/2006">
    <mc:Choice xmlns:a14="http://schemas.microsoft.com/office/drawing/2010/main" Requires="a14">
      <xdr:twoCellAnchor editAs="oneCell">
        <xdr:from>
          <xdr:col>3</xdr:col>
          <xdr:colOff>0</xdr:colOff>
          <xdr:row>93</xdr:row>
          <xdr:rowOff>9525</xdr:rowOff>
        </xdr:from>
        <xdr:to>
          <xdr:col>5</xdr:col>
          <xdr:colOff>200025</xdr:colOff>
          <xdr:row>93</xdr:row>
          <xdr:rowOff>238125</xdr:rowOff>
        </xdr:to>
        <xdr:sp macro="" textlink="">
          <xdr:nvSpPr>
            <xdr:cNvPr id="1030" name="Scroll Bar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w="9525">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866775</xdr:colOff>
          <xdr:row>99</xdr:row>
          <xdr:rowOff>0</xdr:rowOff>
        </xdr:from>
        <xdr:to>
          <xdr:col>13</xdr:col>
          <xdr:colOff>828675</xdr:colOff>
          <xdr:row>99</xdr:row>
          <xdr:rowOff>257175</xdr:rowOff>
        </xdr:to>
        <xdr:sp macro="" textlink="">
          <xdr:nvSpPr>
            <xdr:cNvPr id="1031" name="Scroll Bar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w="9525">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11</xdr:col>
          <xdr:colOff>942975</xdr:colOff>
          <xdr:row>102</xdr:row>
          <xdr:rowOff>257175</xdr:rowOff>
        </xdr:from>
        <xdr:to>
          <xdr:col>12</xdr:col>
          <xdr:colOff>419100</xdr:colOff>
          <xdr:row>104</xdr:row>
          <xdr:rowOff>19050</xdr:rowOff>
        </xdr:to>
        <xdr:sp macro="" textlink="">
          <xdr:nvSpPr>
            <xdr:cNvPr id="1036" name="Spinner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w="9525">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14</xdr:col>
          <xdr:colOff>381000</xdr:colOff>
          <xdr:row>7</xdr:row>
          <xdr:rowOff>66675</xdr:rowOff>
        </xdr:from>
        <xdr:to>
          <xdr:col>16</xdr:col>
          <xdr:colOff>95250</xdr:colOff>
          <xdr:row>9</xdr:row>
          <xdr:rowOff>200025</xdr:rowOff>
        </xdr:to>
        <xdr:sp macro="" textlink="">
          <xdr:nvSpPr>
            <xdr:cNvPr id="1038" name="Button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US" sz="1400" b="1" i="0" u="none" strike="noStrike" baseline="0">
                  <a:solidFill>
                    <a:srgbClr val="000000"/>
                  </a:solidFill>
                  <a:latin typeface="Segoe UI"/>
                  <a:cs typeface="Segoe UI"/>
                </a:rPr>
                <a:t>Set All to Zero</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0</xdr:col>
      <xdr:colOff>19050</xdr:colOff>
      <xdr:row>0</xdr:row>
      <xdr:rowOff>66675</xdr:rowOff>
    </xdr:from>
    <xdr:to>
      <xdr:col>0</xdr:col>
      <xdr:colOff>26035</xdr:colOff>
      <xdr:row>3</xdr:row>
      <xdr:rowOff>111125</xdr:rowOff>
    </xdr:to>
    <xdr:pic>
      <xdr:nvPicPr>
        <xdr:cNvPr id="2" name="Picture 61" descr="Black with gold DMP logo">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22860" y="65405"/>
          <a:ext cx="2540" cy="746760"/>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0</xdr:col>
      <xdr:colOff>1963824</xdr:colOff>
      <xdr:row>3</xdr:row>
      <xdr:rowOff>59690</xdr:rowOff>
    </xdr:to>
    <xdr:pic>
      <xdr:nvPicPr>
        <xdr:cNvPr id="3" name="Picture 61" descr="Black with gold DMP logo">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964055" cy="760730"/>
        </a:xfrm>
        <a:prstGeom prst="rect">
          <a:avLst/>
        </a:prstGeom>
        <a:noFill/>
        <a:ln w="9525">
          <a:noFill/>
          <a:miter lim="800000"/>
          <a:headEnd/>
          <a:tailEnd/>
        </a:ln>
      </xdr:spPr>
    </xdr:pic>
    <xdr:clientData/>
  </xdr:twoCellAnchor>
  <mc:AlternateContent xmlns:mc="http://schemas.openxmlformats.org/markup-compatibility/2006">
    <mc:Choice xmlns:a14="http://schemas.microsoft.com/office/drawing/2010/main" Requires="a14">
      <xdr:twoCellAnchor editAs="oneCell">
        <xdr:from>
          <xdr:col>3</xdr:col>
          <xdr:colOff>0</xdr:colOff>
          <xdr:row>81</xdr:row>
          <xdr:rowOff>9525</xdr:rowOff>
        </xdr:from>
        <xdr:to>
          <xdr:col>5</xdr:col>
          <xdr:colOff>266700</xdr:colOff>
          <xdr:row>81</xdr:row>
          <xdr:rowOff>238125</xdr:rowOff>
        </xdr:to>
        <xdr:sp macro="" textlink="">
          <xdr:nvSpPr>
            <xdr:cNvPr id="4107" name="Scroll Bar 11" hidden="1">
              <a:extLst>
                <a:ext uri="{63B3BB69-23CF-44E3-9099-C40C66FF867C}">
                  <a14:compatExt spid="_x0000_s4107"/>
                </a:ext>
                <a:ext uri="{FF2B5EF4-FFF2-40B4-BE49-F238E27FC236}">
                  <a16:creationId xmlns:a16="http://schemas.microsoft.com/office/drawing/2014/main" id="{00000000-0008-0000-0100-00000B100000}"/>
                </a:ext>
              </a:extLst>
            </xdr:cNvPr>
            <xdr:cNvSpPr/>
          </xdr:nvSpPr>
          <xdr:spPr bwMode="auto">
            <a:xfrm>
              <a:off x="0" y="0"/>
              <a:ext cx="0" cy="0"/>
            </a:xfrm>
            <a:prstGeom prst="rect">
              <a:avLst/>
            </a:prstGeom>
            <a:noFill/>
            <a:ln w="9525">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866775</xdr:colOff>
          <xdr:row>87</xdr:row>
          <xdr:rowOff>0</xdr:rowOff>
        </xdr:from>
        <xdr:to>
          <xdr:col>13</xdr:col>
          <xdr:colOff>904875</xdr:colOff>
          <xdr:row>88</xdr:row>
          <xdr:rowOff>0</xdr:rowOff>
        </xdr:to>
        <xdr:sp macro="" textlink="">
          <xdr:nvSpPr>
            <xdr:cNvPr id="4123" name="Scroll Bar 27" hidden="1">
              <a:extLst>
                <a:ext uri="{63B3BB69-23CF-44E3-9099-C40C66FF867C}">
                  <a14:compatExt spid="_x0000_s4123"/>
                </a:ext>
                <a:ext uri="{FF2B5EF4-FFF2-40B4-BE49-F238E27FC236}">
                  <a16:creationId xmlns:a16="http://schemas.microsoft.com/office/drawing/2014/main" id="{00000000-0008-0000-0100-00001B100000}"/>
                </a:ext>
              </a:extLst>
            </xdr:cNvPr>
            <xdr:cNvSpPr/>
          </xdr:nvSpPr>
          <xdr:spPr bwMode="auto">
            <a:xfrm>
              <a:off x="0" y="0"/>
              <a:ext cx="0" cy="0"/>
            </a:xfrm>
            <a:prstGeom prst="rect">
              <a:avLst/>
            </a:prstGeom>
            <a:noFill/>
            <a:ln w="9525">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11</xdr:col>
          <xdr:colOff>942975</xdr:colOff>
          <xdr:row>90</xdr:row>
          <xdr:rowOff>257175</xdr:rowOff>
        </xdr:from>
        <xdr:to>
          <xdr:col>12</xdr:col>
          <xdr:colOff>419100</xdr:colOff>
          <xdr:row>92</xdr:row>
          <xdr:rowOff>19050</xdr:rowOff>
        </xdr:to>
        <xdr:sp macro="" textlink="">
          <xdr:nvSpPr>
            <xdr:cNvPr id="4124" name="Spinner 28" hidden="1">
              <a:extLst>
                <a:ext uri="{63B3BB69-23CF-44E3-9099-C40C66FF867C}">
                  <a14:compatExt spid="_x0000_s4124"/>
                </a:ext>
                <a:ext uri="{FF2B5EF4-FFF2-40B4-BE49-F238E27FC236}">
                  <a16:creationId xmlns:a16="http://schemas.microsoft.com/office/drawing/2014/main" id="{00000000-0008-0000-0100-00001C100000}"/>
                </a:ext>
              </a:extLst>
            </xdr:cNvPr>
            <xdr:cNvSpPr/>
          </xdr:nvSpPr>
          <xdr:spPr bwMode="auto">
            <a:xfrm>
              <a:off x="0" y="0"/>
              <a:ext cx="0" cy="0"/>
            </a:xfrm>
            <a:prstGeom prst="rect">
              <a:avLst/>
            </a:prstGeom>
            <a:noFill/>
            <a:ln w="9525">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14</xdr:col>
          <xdr:colOff>600075</xdr:colOff>
          <xdr:row>7</xdr:row>
          <xdr:rowOff>104775</xdr:rowOff>
        </xdr:from>
        <xdr:to>
          <xdr:col>16</xdr:col>
          <xdr:colOff>314325</xdr:colOff>
          <xdr:row>9</xdr:row>
          <xdr:rowOff>238125</xdr:rowOff>
        </xdr:to>
        <xdr:sp macro="" textlink="">
          <xdr:nvSpPr>
            <xdr:cNvPr id="4126" name="Button 30" hidden="1">
              <a:extLst>
                <a:ext uri="{63B3BB69-23CF-44E3-9099-C40C66FF867C}">
                  <a14:compatExt spid="_x0000_s4126"/>
                </a:ext>
                <a:ext uri="{FF2B5EF4-FFF2-40B4-BE49-F238E27FC236}">
                  <a16:creationId xmlns:a16="http://schemas.microsoft.com/office/drawing/2014/main" id="{00000000-0008-0000-0100-00001E10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US" sz="1400" b="1" i="0" u="none" strike="noStrike" baseline="0">
                  <a:solidFill>
                    <a:srgbClr val="000000"/>
                  </a:solidFill>
                  <a:latin typeface="Segoe UI"/>
                  <a:cs typeface="Segoe UI"/>
                </a:rPr>
                <a:t>Set All to Zero</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66675</xdr:rowOff>
    </xdr:from>
    <xdr:to>
      <xdr:col>0</xdr:col>
      <xdr:colOff>29210</xdr:colOff>
      <xdr:row>3</xdr:row>
      <xdr:rowOff>134166</xdr:rowOff>
    </xdr:to>
    <xdr:pic>
      <xdr:nvPicPr>
        <xdr:cNvPr id="2" name="Picture 61" descr="Black with gold DMP logo">
          <a:extLst>
            <a:ext uri="{FF2B5EF4-FFF2-40B4-BE49-F238E27FC236}">
              <a16:creationId xmlns:a16="http://schemas.microsoft.com/office/drawing/2014/main" id="{7753644C-1F48-4641-AF22-D678216018E2}"/>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050" y="63500"/>
          <a:ext cx="10160" cy="765991"/>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0</xdr:col>
      <xdr:colOff>1964979</xdr:colOff>
      <xdr:row>3</xdr:row>
      <xdr:rowOff>63681</xdr:rowOff>
    </xdr:to>
    <xdr:pic>
      <xdr:nvPicPr>
        <xdr:cNvPr id="3" name="Picture 61" descr="Black with gold DMP logo">
          <a:extLst>
            <a:ext uri="{FF2B5EF4-FFF2-40B4-BE49-F238E27FC236}">
              <a16:creationId xmlns:a16="http://schemas.microsoft.com/office/drawing/2014/main" id="{E1C1500D-8AC8-4DFA-917A-97FA0B95C617}"/>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964979" cy="759006"/>
        </a:xfrm>
        <a:prstGeom prst="rect">
          <a:avLst/>
        </a:prstGeom>
        <a:noFill/>
        <a:ln w="9525">
          <a:noFill/>
          <a:miter lim="800000"/>
          <a:headEnd/>
          <a:tailEnd/>
        </a:ln>
      </xdr:spPr>
    </xdr:pic>
    <xdr:clientData/>
  </xdr:twoCellAnchor>
  <mc:AlternateContent xmlns:mc="http://schemas.openxmlformats.org/markup-compatibility/2006">
    <mc:Choice xmlns:a14="http://schemas.microsoft.com/office/drawing/2010/main" Requires="a14">
      <xdr:twoCellAnchor editAs="oneCell">
        <xdr:from>
          <xdr:col>3</xdr:col>
          <xdr:colOff>0</xdr:colOff>
          <xdr:row>72</xdr:row>
          <xdr:rowOff>9525</xdr:rowOff>
        </xdr:from>
        <xdr:to>
          <xdr:col>5</xdr:col>
          <xdr:colOff>200025</xdr:colOff>
          <xdr:row>72</xdr:row>
          <xdr:rowOff>238125</xdr:rowOff>
        </xdr:to>
        <xdr:sp macro="" textlink="">
          <xdr:nvSpPr>
            <xdr:cNvPr id="10241" name="Scroll Bar 1" hidden="1">
              <a:extLst>
                <a:ext uri="{63B3BB69-23CF-44E3-9099-C40C66FF867C}">
                  <a14:compatExt spid="_x0000_s10241"/>
                </a:ext>
                <a:ext uri="{FF2B5EF4-FFF2-40B4-BE49-F238E27FC236}">
                  <a16:creationId xmlns:a16="http://schemas.microsoft.com/office/drawing/2014/main" id="{00000000-0008-0000-0200-000001280000}"/>
                </a:ext>
              </a:extLst>
            </xdr:cNvPr>
            <xdr:cNvSpPr/>
          </xdr:nvSpPr>
          <xdr:spPr bwMode="auto">
            <a:xfrm>
              <a:off x="0" y="0"/>
              <a:ext cx="0" cy="0"/>
            </a:xfrm>
            <a:prstGeom prst="rect">
              <a:avLst/>
            </a:prstGeom>
            <a:noFill/>
            <a:ln w="9525">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866775</xdr:colOff>
          <xdr:row>78</xdr:row>
          <xdr:rowOff>0</xdr:rowOff>
        </xdr:from>
        <xdr:to>
          <xdr:col>13</xdr:col>
          <xdr:colOff>828675</xdr:colOff>
          <xdr:row>78</xdr:row>
          <xdr:rowOff>257175</xdr:rowOff>
        </xdr:to>
        <xdr:sp macro="" textlink="">
          <xdr:nvSpPr>
            <xdr:cNvPr id="10242" name="Scroll Bar 2" hidden="1">
              <a:extLst>
                <a:ext uri="{63B3BB69-23CF-44E3-9099-C40C66FF867C}">
                  <a14:compatExt spid="_x0000_s10242"/>
                </a:ext>
                <a:ext uri="{FF2B5EF4-FFF2-40B4-BE49-F238E27FC236}">
                  <a16:creationId xmlns:a16="http://schemas.microsoft.com/office/drawing/2014/main" id="{00000000-0008-0000-0200-000002280000}"/>
                </a:ext>
              </a:extLst>
            </xdr:cNvPr>
            <xdr:cNvSpPr/>
          </xdr:nvSpPr>
          <xdr:spPr bwMode="auto">
            <a:xfrm>
              <a:off x="0" y="0"/>
              <a:ext cx="0" cy="0"/>
            </a:xfrm>
            <a:prstGeom prst="rect">
              <a:avLst/>
            </a:prstGeom>
            <a:noFill/>
            <a:ln w="9525">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11</xdr:col>
          <xdr:colOff>942975</xdr:colOff>
          <xdr:row>81</xdr:row>
          <xdr:rowOff>257175</xdr:rowOff>
        </xdr:from>
        <xdr:to>
          <xdr:col>12</xdr:col>
          <xdr:colOff>419100</xdr:colOff>
          <xdr:row>83</xdr:row>
          <xdr:rowOff>19050</xdr:rowOff>
        </xdr:to>
        <xdr:sp macro="" textlink="">
          <xdr:nvSpPr>
            <xdr:cNvPr id="10243" name="Spinner 3" hidden="1">
              <a:extLst>
                <a:ext uri="{63B3BB69-23CF-44E3-9099-C40C66FF867C}">
                  <a14:compatExt spid="_x0000_s10243"/>
                </a:ext>
                <a:ext uri="{FF2B5EF4-FFF2-40B4-BE49-F238E27FC236}">
                  <a16:creationId xmlns:a16="http://schemas.microsoft.com/office/drawing/2014/main" id="{00000000-0008-0000-0200-000003280000}"/>
                </a:ext>
              </a:extLst>
            </xdr:cNvPr>
            <xdr:cNvSpPr/>
          </xdr:nvSpPr>
          <xdr:spPr bwMode="auto">
            <a:xfrm>
              <a:off x="0" y="0"/>
              <a:ext cx="0" cy="0"/>
            </a:xfrm>
            <a:prstGeom prst="rect">
              <a:avLst/>
            </a:prstGeom>
            <a:noFill/>
            <a:ln w="9525">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14</xdr:col>
          <xdr:colOff>381000</xdr:colOff>
          <xdr:row>7</xdr:row>
          <xdr:rowOff>66675</xdr:rowOff>
        </xdr:from>
        <xdr:to>
          <xdr:col>16</xdr:col>
          <xdr:colOff>95250</xdr:colOff>
          <xdr:row>9</xdr:row>
          <xdr:rowOff>200025</xdr:rowOff>
        </xdr:to>
        <xdr:sp macro="" textlink="">
          <xdr:nvSpPr>
            <xdr:cNvPr id="10244" name="Button 4" hidden="1">
              <a:extLst>
                <a:ext uri="{63B3BB69-23CF-44E3-9099-C40C66FF867C}">
                  <a14:compatExt spid="_x0000_s10244"/>
                </a:ext>
                <a:ext uri="{FF2B5EF4-FFF2-40B4-BE49-F238E27FC236}">
                  <a16:creationId xmlns:a16="http://schemas.microsoft.com/office/drawing/2014/main" id="{00000000-0008-0000-0200-00000428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US" sz="1400" b="1" i="0" u="none" strike="noStrike" baseline="0">
                  <a:solidFill>
                    <a:srgbClr val="000000"/>
                  </a:solidFill>
                  <a:latin typeface="Segoe UI"/>
                  <a:cs typeface="Segoe UI"/>
                </a:rPr>
                <a:t>Set All to Zero</a:t>
              </a:r>
            </a:p>
          </xdr:txBody>
        </xdr:sp>
        <xdr:clientData fPrint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0</xdr:col>
      <xdr:colOff>19050</xdr:colOff>
      <xdr:row>0</xdr:row>
      <xdr:rowOff>66675</xdr:rowOff>
    </xdr:from>
    <xdr:to>
      <xdr:col>0</xdr:col>
      <xdr:colOff>29210</xdr:colOff>
      <xdr:row>3</xdr:row>
      <xdr:rowOff>134166</xdr:rowOff>
    </xdr:to>
    <xdr:pic>
      <xdr:nvPicPr>
        <xdr:cNvPr id="2" name="Picture 61" descr="Black with gold DMP logo">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050" y="66675"/>
          <a:ext cx="6985" cy="753291"/>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0</xdr:col>
      <xdr:colOff>1964979</xdr:colOff>
      <xdr:row>3</xdr:row>
      <xdr:rowOff>63681</xdr:rowOff>
    </xdr:to>
    <xdr:pic>
      <xdr:nvPicPr>
        <xdr:cNvPr id="3" name="Picture 61" descr="Black with gold DMP logo">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964979" cy="752656"/>
        </a:xfrm>
        <a:prstGeom prst="rect">
          <a:avLst/>
        </a:prstGeom>
        <a:noFill/>
        <a:ln w="9525">
          <a:noFill/>
          <a:miter lim="800000"/>
          <a:headEnd/>
          <a:tailEnd/>
        </a:ln>
      </xdr:spPr>
    </xdr:pic>
    <xdr:clientData/>
  </xdr:twoCellAnchor>
  <mc:AlternateContent xmlns:mc="http://schemas.openxmlformats.org/markup-compatibility/2006">
    <mc:Choice xmlns:a14="http://schemas.microsoft.com/office/drawing/2010/main" Requires="a14">
      <xdr:twoCellAnchor editAs="oneCell">
        <xdr:from>
          <xdr:col>3</xdr:col>
          <xdr:colOff>0</xdr:colOff>
          <xdr:row>59</xdr:row>
          <xdr:rowOff>9525</xdr:rowOff>
        </xdr:from>
        <xdr:to>
          <xdr:col>5</xdr:col>
          <xdr:colOff>200025</xdr:colOff>
          <xdr:row>59</xdr:row>
          <xdr:rowOff>238125</xdr:rowOff>
        </xdr:to>
        <xdr:sp macro="" textlink="">
          <xdr:nvSpPr>
            <xdr:cNvPr id="8193" name="Scroll Bar 1" hidden="1">
              <a:extLst>
                <a:ext uri="{63B3BB69-23CF-44E3-9099-C40C66FF867C}">
                  <a14:compatExt spid="_x0000_s8193"/>
                </a:ext>
                <a:ext uri="{FF2B5EF4-FFF2-40B4-BE49-F238E27FC236}">
                  <a16:creationId xmlns:a16="http://schemas.microsoft.com/office/drawing/2014/main" id="{00000000-0008-0000-0300-000001200000}"/>
                </a:ext>
              </a:extLst>
            </xdr:cNvPr>
            <xdr:cNvSpPr/>
          </xdr:nvSpPr>
          <xdr:spPr bwMode="auto">
            <a:xfrm>
              <a:off x="0" y="0"/>
              <a:ext cx="0" cy="0"/>
            </a:xfrm>
            <a:prstGeom prst="rect">
              <a:avLst/>
            </a:prstGeom>
            <a:noFill/>
            <a:ln w="9525">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866775</xdr:colOff>
          <xdr:row>65</xdr:row>
          <xdr:rowOff>0</xdr:rowOff>
        </xdr:from>
        <xdr:to>
          <xdr:col>13</xdr:col>
          <xdr:colOff>828675</xdr:colOff>
          <xdr:row>65</xdr:row>
          <xdr:rowOff>257175</xdr:rowOff>
        </xdr:to>
        <xdr:sp macro="" textlink="">
          <xdr:nvSpPr>
            <xdr:cNvPr id="8194" name="Scroll Bar 2" hidden="1">
              <a:extLst>
                <a:ext uri="{63B3BB69-23CF-44E3-9099-C40C66FF867C}">
                  <a14:compatExt spid="_x0000_s8194"/>
                </a:ext>
                <a:ext uri="{FF2B5EF4-FFF2-40B4-BE49-F238E27FC236}">
                  <a16:creationId xmlns:a16="http://schemas.microsoft.com/office/drawing/2014/main" id="{00000000-0008-0000-0300-000002200000}"/>
                </a:ext>
              </a:extLst>
            </xdr:cNvPr>
            <xdr:cNvSpPr/>
          </xdr:nvSpPr>
          <xdr:spPr bwMode="auto">
            <a:xfrm>
              <a:off x="0" y="0"/>
              <a:ext cx="0" cy="0"/>
            </a:xfrm>
            <a:prstGeom prst="rect">
              <a:avLst/>
            </a:prstGeom>
            <a:noFill/>
            <a:ln w="9525">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11</xdr:col>
          <xdr:colOff>942975</xdr:colOff>
          <xdr:row>68</xdr:row>
          <xdr:rowOff>257175</xdr:rowOff>
        </xdr:from>
        <xdr:to>
          <xdr:col>12</xdr:col>
          <xdr:colOff>419100</xdr:colOff>
          <xdr:row>70</xdr:row>
          <xdr:rowOff>19050</xdr:rowOff>
        </xdr:to>
        <xdr:sp macro="" textlink="">
          <xdr:nvSpPr>
            <xdr:cNvPr id="8195" name="Spinner 3" hidden="1">
              <a:extLst>
                <a:ext uri="{63B3BB69-23CF-44E3-9099-C40C66FF867C}">
                  <a14:compatExt spid="_x0000_s8195"/>
                </a:ext>
                <a:ext uri="{FF2B5EF4-FFF2-40B4-BE49-F238E27FC236}">
                  <a16:creationId xmlns:a16="http://schemas.microsoft.com/office/drawing/2014/main" id="{00000000-0008-0000-0300-000003200000}"/>
                </a:ext>
              </a:extLst>
            </xdr:cNvPr>
            <xdr:cNvSpPr/>
          </xdr:nvSpPr>
          <xdr:spPr bwMode="auto">
            <a:xfrm>
              <a:off x="0" y="0"/>
              <a:ext cx="0" cy="0"/>
            </a:xfrm>
            <a:prstGeom prst="rect">
              <a:avLst/>
            </a:prstGeom>
            <a:noFill/>
            <a:ln w="9525">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14</xdr:col>
          <xdr:colOff>381000</xdr:colOff>
          <xdr:row>7</xdr:row>
          <xdr:rowOff>66675</xdr:rowOff>
        </xdr:from>
        <xdr:to>
          <xdr:col>16</xdr:col>
          <xdr:colOff>95250</xdr:colOff>
          <xdr:row>9</xdr:row>
          <xdr:rowOff>200025</xdr:rowOff>
        </xdr:to>
        <xdr:sp macro="" textlink="">
          <xdr:nvSpPr>
            <xdr:cNvPr id="8196" name="Button 4" hidden="1">
              <a:extLst>
                <a:ext uri="{63B3BB69-23CF-44E3-9099-C40C66FF867C}">
                  <a14:compatExt spid="_x0000_s8196"/>
                </a:ext>
                <a:ext uri="{FF2B5EF4-FFF2-40B4-BE49-F238E27FC236}">
                  <a16:creationId xmlns:a16="http://schemas.microsoft.com/office/drawing/2014/main" id="{00000000-0008-0000-0300-00000420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US" sz="1400" b="1" i="0" u="none" strike="noStrike" baseline="0">
                  <a:solidFill>
                    <a:srgbClr val="000000"/>
                  </a:solidFill>
                  <a:latin typeface="Segoe UI"/>
                  <a:cs typeface="Segoe UI"/>
                </a:rPr>
                <a:t>Set All to Zero</a:t>
              </a:r>
            </a:p>
          </xdr:txBody>
        </xdr:sp>
        <xdr:clientData fPrintsWithSheet="0"/>
      </xdr:twoCellAnchor>
    </mc:Choice>
    <mc:Fallback/>
  </mc:AlternateContent>
</xdr:wsDr>
</file>

<file path=xl/drawings/drawing5.xml><?xml version="1.0" encoding="utf-8"?>
<xdr:wsDr xmlns:xdr="http://schemas.openxmlformats.org/drawingml/2006/spreadsheetDrawing" xmlns:a="http://schemas.openxmlformats.org/drawingml/2006/main">
  <xdr:twoCellAnchor editAs="oneCell">
    <xdr:from>
      <xdr:col>0</xdr:col>
      <xdr:colOff>19050</xdr:colOff>
      <xdr:row>0</xdr:row>
      <xdr:rowOff>66675</xdr:rowOff>
    </xdr:from>
    <xdr:to>
      <xdr:col>0</xdr:col>
      <xdr:colOff>28575</xdr:colOff>
      <xdr:row>3</xdr:row>
      <xdr:rowOff>111125</xdr:rowOff>
    </xdr:to>
    <xdr:pic>
      <xdr:nvPicPr>
        <xdr:cNvPr id="2" name="Picture 61" descr="Black with gold DMP logo">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22860" y="65405"/>
          <a:ext cx="0" cy="746760"/>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1</xdr:col>
      <xdr:colOff>249555</xdr:colOff>
      <xdr:row>3</xdr:row>
      <xdr:rowOff>58420</xdr:rowOff>
    </xdr:to>
    <xdr:pic>
      <xdr:nvPicPr>
        <xdr:cNvPr id="3" name="Picture 61" descr="Black with gold DMP logo">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964055" cy="760730"/>
        </a:xfrm>
        <a:prstGeom prst="rect">
          <a:avLst/>
        </a:prstGeom>
        <a:noFill/>
        <a:ln w="9525">
          <a:noFill/>
          <a:miter lim="800000"/>
          <a:headEnd/>
          <a:tailEnd/>
        </a:ln>
      </xdr:spPr>
    </xdr:pic>
    <xdr:clientData/>
  </xdr:twoCellAnchor>
  <mc:AlternateContent xmlns:mc="http://schemas.openxmlformats.org/markup-compatibility/2006">
    <mc:Choice xmlns:a14="http://schemas.microsoft.com/office/drawing/2010/main" Requires="a14">
      <xdr:twoCellAnchor editAs="oneCell">
        <xdr:from>
          <xdr:col>3</xdr:col>
          <xdr:colOff>304800</xdr:colOff>
          <xdr:row>77</xdr:row>
          <xdr:rowOff>28575</xdr:rowOff>
        </xdr:from>
        <xdr:to>
          <xdr:col>5</xdr:col>
          <xdr:colOff>352425</xdr:colOff>
          <xdr:row>78</xdr:row>
          <xdr:rowOff>0</xdr:rowOff>
        </xdr:to>
        <xdr:sp macro="" textlink="">
          <xdr:nvSpPr>
            <xdr:cNvPr id="6165" name="Scroll Bar 21" hidden="1">
              <a:extLst>
                <a:ext uri="{63B3BB69-23CF-44E3-9099-C40C66FF867C}">
                  <a14:compatExt spid="_x0000_s6165"/>
                </a:ext>
                <a:ext uri="{FF2B5EF4-FFF2-40B4-BE49-F238E27FC236}">
                  <a16:creationId xmlns:a16="http://schemas.microsoft.com/office/drawing/2014/main" id="{00000000-0008-0000-0400-000015180000}"/>
                </a:ext>
              </a:extLst>
            </xdr:cNvPr>
            <xdr:cNvSpPr/>
          </xdr:nvSpPr>
          <xdr:spPr bwMode="auto">
            <a:xfrm>
              <a:off x="0" y="0"/>
              <a:ext cx="0" cy="0"/>
            </a:xfrm>
            <a:prstGeom prst="rect">
              <a:avLst/>
            </a:prstGeom>
            <a:noFill/>
            <a:ln w="9525">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866775</xdr:colOff>
          <xdr:row>85</xdr:row>
          <xdr:rowOff>0</xdr:rowOff>
        </xdr:from>
        <xdr:to>
          <xdr:col>13</xdr:col>
          <xdr:colOff>762000</xdr:colOff>
          <xdr:row>86</xdr:row>
          <xdr:rowOff>0</xdr:rowOff>
        </xdr:to>
        <xdr:sp macro="" textlink="">
          <xdr:nvSpPr>
            <xdr:cNvPr id="6181" name="Scroll Bar 37" hidden="1">
              <a:extLst>
                <a:ext uri="{63B3BB69-23CF-44E3-9099-C40C66FF867C}">
                  <a14:compatExt spid="_x0000_s6181"/>
                </a:ext>
                <a:ext uri="{FF2B5EF4-FFF2-40B4-BE49-F238E27FC236}">
                  <a16:creationId xmlns:a16="http://schemas.microsoft.com/office/drawing/2014/main" id="{00000000-0008-0000-0400-000025180000}"/>
                </a:ext>
              </a:extLst>
            </xdr:cNvPr>
            <xdr:cNvSpPr/>
          </xdr:nvSpPr>
          <xdr:spPr bwMode="auto">
            <a:xfrm>
              <a:off x="0" y="0"/>
              <a:ext cx="0" cy="0"/>
            </a:xfrm>
            <a:prstGeom prst="rect">
              <a:avLst/>
            </a:prstGeom>
            <a:noFill/>
            <a:ln w="9525">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11</xdr:col>
          <xdr:colOff>942975</xdr:colOff>
          <xdr:row>88</xdr:row>
          <xdr:rowOff>257175</xdr:rowOff>
        </xdr:from>
        <xdr:to>
          <xdr:col>12</xdr:col>
          <xdr:colOff>419100</xdr:colOff>
          <xdr:row>90</xdr:row>
          <xdr:rowOff>19050</xdr:rowOff>
        </xdr:to>
        <xdr:sp macro="" textlink="">
          <xdr:nvSpPr>
            <xdr:cNvPr id="6182" name="Spinner 38" hidden="1">
              <a:extLst>
                <a:ext uri="{63B3BB69-23CF-44E3-9099-C40C66FF867C}">
                  <a14:compatExt spid="_x0000_s6182"/>
                </a:ext>
                <a:ext uri="{FF2B5EF4-FFF2-40B4-BE49-F238E27FC236}">
                  <a16:creationId xmlns:a16="http://schemas.microsoft.com/office/drawing/2014/main" id="{00000000-0008-0000-0400-000026180000}"/>
                </a:ext>
              </a:extLst>
            </xdr:cNvPr>
            <xdr:cNvSpPr/>
          </xdr:nvSpPr>
          <xdr:spPr bwMode="auto">
            <a:xfrm>
              <a:off x="0" y="0"/>
              <a:ext cx="0" cy="0"/>
            </a:xfrm>
            <a:prstGeom prst="rect">
              <a:avLst/>
            </a:prstGeom>
            <a:noFill/>
            <a:ln w="9525">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14</xdr:col>
          <xdr:colOff>428625</xdr:colOff>
          <xdr:row>7</xdr:row>
          <xdr:rowOff>142875</xdr:rowOff>
        </xdr:from>
        <xdr:to>
          <xdr:col>16</xdr:col>
          <xdr:colOff>523875</xdr:colOff>
          <xdr:row>9</xdr:row>
          <xdr:rowOff>266700</xdr:rowOff>
        </xdr:to>
        <xdr:sp macro="" textlink="">
          <xdr:nvSpPr>
            <xdr:cNvPr id="6184" name="Button 40" hidden="1">
              <a:extLst>
                <a:ext uri="{63B3BB69-23CF-44E3-9099-C40C66FF867C}">
                  <a14:compatExt spid="_x0000_s6184"/>
                </a:ext>
                <a:ext uri="{FF2B5EF4-FFF2-40B4-BE49-F238E27FC236}">
                  <a16:creationId xmlns:a16="http://schemas.microsoft.com/office/drawing/2014/main" id="{00000000-0008-0000-0400-00002818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US" sz="1400" b="1" i="0" u="none" strike="noStrike" baseline="0">
                  <a:solidFill>
                    <a:srgbClr val="000000"/>
                  </a:solidFill>
                  <a:latin typeface="Segoe UI"/>
                  <a:cs typeface="Segoe UI"/>
                </a:rPr>
                <a:t>Set All to Zero</a:t>
              </a:r>
            </a:p>
          </xdr:txBody>
        </xdr:sp>
        <xdr:clientData fPrintsWithSheet="0"/>
      </xdr:twoCellAnchor>
    </mc:Choice>
    <mc:Fallback/>
  </mc:AlternateContent>
</xdr:wsDr>
</file>

<file path=xl/drawings/drawing6.xml><?xml version="1.0" encoding="utf-8"?>
<xdr:wsDr xmlns:xdr="http://schemas.openxmlformats.org/drawingml/2006/spreadsheetDrawing" xmlns:a="http://schemas.openxmlformats.org/drawingml/2006/main">
  <xdr:twoCellAnchor editAs="oneCell">
    <xdr:from>
      <xdr:col>0</xdr:col>
      <xdr:colOff>19050</xdr:colOff>
      <xdr:row>0</xdr:row>
      <xdr:rowOff>66675</xdr:rowOff>
    </xdr:from>
    <xdr:to>
      <xdr:col>0</xdr:col>
      <xdr:colOff>28575</xdr:colOff>
      <xdr:row>3</xdr:row>
      <xdr:rowOff>111125</xdr:rowOff>
    </xdr:to>
    <xdr:pic>
      <xdr:nvPicPr>
        <xdr:cNvPr id="2" name="Picture 61" descr="Black with gold DMP logo">
          <a:extLst>
            <a:ext uri="{FF2B5EF4-FFF2-40B4-BE49-F238E27FC236}">
              <a16:creationId xmlns:a16="http://schemas.microsoft.com/office/drawing/2014/main" id="{E7827B7D-C94C-4757-A959-D475027A1E7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050" y="66675"/>
          <a:ext cx="9525" cy="730250"/>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1</xdr:col>
      <xdr:colOff>249555</xdr:colOff>
      <xdr:row>3</xdr:row>
      <xdr:rowOff>58420</xdr:rowOff>
    </xdr:to>
    <xdr:pic>
      <xdr:nvPicPr>
        <xdr:cNvPr id="3" name="Picture 61" descr="Black with gold DMP logo">
          <a:extLst>
            <a:ext uri="{FF2B5EF4-FFF2-40B4-BE49-F238E27FC236}">
              <a16:creationId xmlns:a16="http://schemas.microsoft.com/office/drawing/2014/main" id="{CA6A8DB8-26A7-4DDE-9985-2B840519D123}"/>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78330" cy="744220"/>
        </a:xfrm>
        <a:prstGeom prst="rect">
          <a:avLst/>
        </a:prstGeom>
        <a:noFill/>
        <a:ln w="9525">
          <a:noFill/>
          <a:miter lim="800000"/>
          <a:headEnd/>
          <a:tailEnd/>
        </a:ln>
      </xdr:spPr>
    </xdr:pic>
    <xdr:clientData/>
  </xdr:twoCellAnchor>
  <mc:AlternateContent xmlns:mc="http://schemas.openxmlformats.org/markup-compatibility/2006">
    <mc:Choice xmlns:a14="http://schemas.microsoft.com/office/drawing/2010/main" Requires="a14">
      <xdr:twoCellAnchor editAs="oneCell">
        <xdr:from>
          <xdr:col>3</xdr:col>
          <xdr:colOff>304800</xdr:colOff>
          <xdr:row>77</xdr:row>
          <xdr:rowOff>28575</xdr:rowOff>
        </xdr:from>
        <xdr:to>
          <xdr:col>5</xdr:col>
          <xdr:colOff>352425</xdr:colOff>
          <xdr:row>78</xdr:row>
          <xdr:rowOff>0</xdr:rowOff>
        </xdr:to>
        <xdr:sp macro="" textlink="">
          <xdr:nvSpPr>
            <xdr:cNvPr id="13313" name="Scroll Bar 1" hidden="1">
              <a:extLst>
                <a:ext uri="{63B3BB69-23CF-44E3-9099-C40C66FF867C}">
                  <a14:compatExt spid="_x0000_s13313"/>
                </a:ext>
                <a:ext uri="{FF2B5EF4-FFF2-40B4-BE49-F238E27FC236}">
                  <a16:creationId xmlns:a16="http://schemas.microsoft.com/office/drawing/2014/main" id="{CDC56F9A-6156-4CCF-9726-D4BFC12ECD73}"/>
                </a:ext>
              </a:extLst>
            </xdr:cNvPr>
            <xdr:cNvSpPr/>
          </xdr:nvSpPr>
          <xdr:spPr bwMode="auto">
            <a:xfrm>
              <a:off x="0" y="0"/>
              <a:ext cx="0" cy="0"/>
            </a:xfrm>
            <a:prstGeom prst="rect">
              <a:avLst/>
            </a:prstGeom>
            <a:noFill/>
            <a:ln w="9525">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866775</xdr:colOff>
          <xdr:row>85</xdr:row>
          <xdr:rowOff>0</xdr:rowOff>
        </xdr:from>
        <xdr:to>
          <xdr:col>13</xdr:col>
          <xdr:colOff>762000</xdr:colOff>
          <xdr:row>86</xdr:row>
          <xdr:rowOff>0</xdr:rowOff>
        </xdr:to>
        <xdr:sp macro="" textlink="">
          <xdr:nvSpPr>
            <xdr:cNvPr id="13314" name="Scroll Bar 2" hidden="1">
              <a:extLst>
                <a:ext uri="{63B3BB69-23CF-44E3-9099-C40C66FF867C}">
                  <a14:compatExt spid="_x0000_s13314"/>
                </a:ext>
                <a:ext uri="{FF2B5EF4-FFF2-40B4-BE49-F238E27FC236}">
                  <a16:creationId xmlns:a16="http://schemas.microsoft.com/office/drawing/2014/main" id="{A72FA09A-1BCA-4CE2-880A-E1F527AA7F15}"/>
                </a:ext>
              </a:extLst>
            </xdr:cNvPr>
            <xdr:cNvSpPr/>
          </xdr:nvSpPr>
          <xdr:spPr bwMode="auto">
            <a:xfrm>
              <a:off x="0" y="0"/>
              <a:ext cx="0" cy="0"/>
            </a:xfrm>
            <a:prstGeom prst="rect">
              <a:avLst/>
            </a:prstGeom>
            <a:noFill/>
            <a:ln w="9525">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11</xdr:col>
          <xdr:colOff>942975</xdr:colOff>
          <xdr:row>88</xdr:row>
          <xdr:rowOff>257175</xdr:rowOff>
        </xdr:from>
        <xdr:to>
          <xdr:col>12</xdr:col>
          <xdr:colOff>419100</xdr:colOff>
          <xdr:row>90</xdr:row>
          <xdr:rowOff>19050</xdr:rowOff>
        </xdr:to>
        <xdr:sp macro="" textlink="">
          <xdr:nvSpPr>
            <xdr:cNvPr id="13315" name="Spinner 3" hidden="1">
              <a:extLst>
                <a:ext uri="{63B3BB69-23CF-44E3-9099-C40C66FF867C}">
                  <a14:compatExt spid="_x0000_s13315"/>
                </a:ext>
                <a:ext uri="{FF2B5EF4-FFF2-40B4-BE49-F238E27FC236}">
                  <a16:creationId xmlns:a16="http://schemas.microsoft.com/office/drawing/2014/main" id="{2ABBDB68-0977-4975-A7F3-2705FEFBE322}"/>
                </a:ext>
              </a:extLst>
            </xdr:cNvPr>
            <xdr:cNvSpPr/>
          </xdr:nvSpPr>
          <xdr:spPr bwMode="auto">
            <a:xfrm>
              <a:off x="0" y="0"/>
              <a:ext cx="0" cy="0"/>
            </a:xfrm>
            <a:prstGeom prst="rect">
              <a:avLst/>
            </a:prstGeom>
            <a:noFill/>
            <a:ln w="9525">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14</xdr:col>
          <xdr:colOff>428625</xdr:colOff>
          <xdr:row>7</xdr:row>
          <xdr:rowOff>142875</xdr:rowOff>
        </xdr:from>
        <xdr:to>
          <xdr:col>16</xdr:col>
          <xdr:colOff>523875</xdr:colOff>
          <xdr:row>9</xdr:row>
          <xdr:rowOff>266700</xdr:rowOff>
        </xdr:to>
        <xdr:sp macro="" textlink="">
          <xdr:nvSpPr>
            <xdr:cNvPr id="13316" name="Button 4" hidden="1">
              <a:extLst>
                <a:ext uri="{63B3BB69-23CF-44E3-9099-C40C66FF867C}">
                  <a14:compatExt spid="_x0000_s13316"/>
                </a:ext>
                <a:ext uri="{FF2B5EF4-FFF2-40B4-BE49-F238E27FC236}">
                  <a16:creationId xmlns:a16="http://schemas.microsoft.com/office/drawing/2014/main" id="{D5E6510D-C672-4548-951F-16F2EFB56EE1}"/>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US" sz="1400" b="1" i="0" u="none" strike="noStrike" baseline="0">
                  <a:solidFill>
                    <a:srgbClr val="000000"/>
                  </a:solidFill>
                  <a:latin typeface="Segoe UI"/>
                  <a:cs typeface="Segoe UI"/>
                </a:rPr>
                <a:t>Set All to Zero</a:t>
              </a:r>
            </a:p>
          </xdr:txBody>
        </xdr:sp>
        <xdr:clientData fPrintsWithSheet="0"/>
      </xdr:twoCellAnchor>
    </mc:Choice>
    <mc:Fallback/>
  </mc:AlternateContent>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8" Type="http://schemas.openxmlformats.org/officeDocument/2006/relationships/comments" Target="../comments2.xml"/><Relationship Id="rId3" Type="http://schemas.openxmlformats.org/officeDocument/2006/relationships/vmlDrawing" Target="../drawings/vmlDrawing2.vml"/><Relationship Id="rId7" Type="http://schemas.openxmlformats.org/officeDocument/2006/relationships/ctrlProp" Target="../ctrlProps/ctrlProp8.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7.xml"/><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3.xml.rels><?xml version="1.0" encoding="UTF-8" standalone="yes"?>
<Relationships xmlns="http://schemas.openxmlformats.org/package/2006/relationships"><Relationship Id="rId8" Type="http://schemas.openxmlformats.org/officeDocument/2006/relationships/comments" Target="../comments3.xml"/><Relationship Id="rId3" Type="http://schemas.openxmlformats.org/officeDocument/2006/relationships/vmlDrawing" Target="../drawings/vmlDrawing3.vml"/><Relationship Id="rId7" Type="http://schemas.openxmlformats.org/officeDocument/2006/relationships/ctrlProp" Target="../ctrlProps/ctrlProp12.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11.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7" Type="http://schemas.openxmlformats.org/officeDocument/2006/relationships/ctrlProp" Target="../ctrlProps/ctrlProp16.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_rels/sheet5.xml.rels><?xml version="1.0" encoding="UTF-8" standalone="yes"?>
<Relationships xmlns="http://schemas.openxmlformats.org/package/2006/relationships"><Relationship Id="rId8" Type="http://schemas.openxmlformats.org/officeDocument/2006/relationships/comments" Target="../comments4.xml"/><Relationship Id="rId3" Type="http://schemas.openxmlformats.org/officeDocument/2006/relationships/vmlDrawing" Target="../drawings/vmlDrawing5.vml"/><Relationship Id="rId7" Type="http://schemas.openxmlformats.org/officeDocument/2006/relationships/ctrlProp" Target="../ctrlProps/ctrlProp20.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19.xml"/><Relationship Id="rId5" Type="http://schemas.openxmlformats.org/officeDocument/2006/relationships/ctrlProp" Target="../ctrlProps/ctrlProp18.xml"/><Relationship Id="rId4" Type="http://schemas.openxmlformats.org/officeDocument/2006/relationships/ctrlProp" Target="../ctrlProps/ctrlProp17.xml"/></Relationships>
</file>

<file path=xl/worksheets/_rels/sheet6.xml.rels><?xml version="1.0" encoding="UTF-8" standalone="yes"?>
<Relationships xmlns="http://schemas.openxmlformats.org/package/2006/relationships"><Relationship Id="rId8" Type="http://schemas.openxmlformats.org/officeDocument/2006/relationships/comments" Target="../comments5.xml"/><Relationship Id="rId3" Type="http://schemas.openxmlformats.org/officeDocument/2006/relationships/vmlDrawing" Target="../drawings/vmlDrawing6.vml"/><Relationship Id="rId7" Type="http://schemas.openxmlformats.org/officeDocument/2006/relationships/ctrlProp" Target="../ctrlProps/ctrlProp24.xml"/><Relationship Id="rId2" Type="http://schemas.openxmlformats.org/officeDocument/2006/relationships/drawing" Target="../drawings/drawing6.xml"/><Relationship Id="rId1" Type="http://schemas.openxmlformats.org/officeDocument/2006/relationships/printerSettings" Target="../printerSettings/printerSettings6.bin"/><Relationship Id="rId6" Type="http://schemas.openxmlformats.org/officeDocument/2006/relationships/ctrlProp" Target="../ctrlProps/ctrlProp23.xml"/><Relationship Id="rId5" Type="http://schemas.openxmlformats.org/officeDocument/2006/relationships/ctrlProp" Target="../ctrlProps/ctrlProp22.xml"/><Relationship Id="rId4" Type="http://schemas.openxmlformats.org/officeDocument/2006/relationships/ctrlProp" Target="../ctrlProps/ctrlProp2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W214"/>
  <sheetViews>
    <sheetView showGridLines="0" zoomScale="75" zoomScaleNormal="75" workbookViewId="0">
      <pane ySplit="10" topLeftCell="A11" activePane="bottomLeft" state="frozen"/>
      <selection pane="bottomLeft" activeCell="A21" sqref="A21:N21"/>
    </sheetView>
  </sheetViews>
  <sheetFormatPr defaultColWidth="8.7109375" defaultRowHeight="16.5" x14ac:dyDescent="0.3"/>
  <cols>
    <col min="1" max="1" width="53.42578125" style="1" customWidth="1"/>
    <col min="2" max="2" width="14" style="1" customWidth="1"/>
    <col min="3" max="3" width="42.5703125" style="1" customWidth="1"/>
    <col min="4" max="4" width="10.85546875" style="1" customWidth="1"/>
    <col min="5" max="5" width="12.7109375" style="1" customWidth="1"/>
    <col min="6" max="6" width="13.42578125" style="1" customWidth="1"/>
    <col min="7" max="7" width="12.7109375" style="1" customWidth="1"/>
    <col min="8" max="8" width="26.85546875" style="1" customWidth="1"/>
    <col min="9" max="9" width="16.5703125" style="1" customWidth="1"/>
    <col min="10" max="10" width="12.28515625" style="1" customWidth="1"/>
    <col min="11" max="12" width="14.140625" style="1" customWidth="1"/>
    <col min="13" max="13" width="12.85546875" style="1" customWidth="1"/>
    <col min="14" max="14" width="26.5703125" style="43" customWidth="1"/>
    <col min="15" max="18" width="14.140625" style="1" customWidth="1"/>
    <col min="19" max="19" width="7.140625" style="1" customWidth="1"/>
    <col min="20" max="21" width="14.140625" style="1" customWidth="1"/>
    <col min="22" max="16384" width="8.7109375" style="1"/>
  </cols>
  <sheetData>
    <row r="1" spans="1:21" ht="16.5" customHeight="1" x14ac:dyDescent="0.3">
      <c r="D1" s="166"/>
      <c r="E1" s="166"/>
      <c r="F1" s="166"/>
      <c r="G1" s="166"/>
      <c r="H1" s="166"/>
      <c r="I1" s="166"/>
      <c r="J1" s="166"/>
      <c r="K1" s="166"/>
      <c r="L1" s="166"/>
      <c r="M1" s="166"/>
      <c r="N1" s="166"/>
      <c r="O1" s="88"/>
      <c r="P1" s="88"/>
      <c r="Q1" s="88"/>
      <c r="R1" s="88"/>
      <c r="S1" s="88"/>
      <c r="T1" s="88"/>
      <c r="U1" s="88"/>
    </row>
    <row r="2" spans="1:21" ht="17.100000000000001" customHeight="1" thickBot="1" x14ac:dyDescent="0.35">
      <c r="C2" s="42" t="s">
        <v>0</v>
      </c>
      <c r="D2" s="167"/>
      <c r="E2" s="167"/>
      <c r="F2" s="167"/>
      <c r="G2" s="167"/>
      <c r="H2" s="167"/>
      <c r="I2" s="167"/>
      <c r="J2" s="167"/>
      <c r="K2" s="167"/>
      <c r="L2" s="167"/>
      <c r="M2" s="167"/>
      <c r="N2" s="167"/>
      <c r="O2" s="88"/>
      <c r="P2" s="88"/>
      <c r="Q2" s="88"/>
      <c r="R2" s="88"/>
      <c r="S2" s="88"/>
      <c r="T2" s="88"/>
      <c r="U2" s="88"/>
    </row>
    <row r="3" spans="1:21" ht="21" customHeight="1" thickTop="1" x14ac:dyDescent="0.35">
      <c r="A3" s="2"/>
      <c r="B3" s="2"/>
      <c r="D3" s="38"/>
      <c r="E3" s="38"/>
      <c r="F3" s="4"/>
      <c r="G3" s="3"/>
      <c r="H3" s="4"/>
      <c r="I3" s="3"/>
      <c r="J3" s="4"/>
      <c r="K3" s="4"/>
      <c r="L3" s="3"/>
      <c r="M3" s="3"/>
      <c r="N3" s="4"/>
      <c r="O3" s="156"/>
      <c r="P3" s="3"/>
      <c r="Q3" s="4"/>
      <c r="R3" s="3"/>
      <c r="S3" s="3"/>
      <c r="T3" s="4"/>
      <c r="U3" s="3"/>
    </row>
    <row r="4" spans="1:21" ht="16.5" customHeight="1" x14ac:dyDescent="0.35">
      <c r="B4" s="34"/>
      <c r="C4" s="38"/>
      <c r="D4" s="168"/>
      <c r="E4" s="168"/>
      <c r="F4" s="168"/>
      <c r="G4" s="168"/>
      <c r="H4" s="168"/>
      <c r="I4" s="168"/>
      <c r="J4" s="168"/>
      <c r="K4" s="168"/>
      <c r="L4" s="168"/>
      <c r="M4" s="168"/>
      <c r="N4" s="168"/>
      <c r="O4" s="157"/>
      <c r="P4" s="32"/>
      <c r="Q4" s="32"/>
      <c r="R4" s="32"/>
      <c r="S4" s="32"/>
      <c r="T4" s="32"/>
      <c r="U4" s="32"/>
    </row>
    <row r="5" spans="1:21" ht="26.45" customHeight="1" thickBot="1" x14ac:dyDescent="0.4">
      <c r="A5" s="34"/>
      <c r="B5" s="34"/>
      <c r="C5" s="42" t="s">
        <v>1</v>
      </c>
      <c r="D5" s="169"/>
      <c r="E5" s="169"/>
      <c r="F5" s="169"/>
      <c r="G5" s="169"/>
      <c r="H5" s="169"/>
      <c r="I5" s="169"/>
      <c r="J5" s="169"/>
      <c r="K5" s="169"/>
      <c r="L5" s="169"/>
      <c r="M5" s="169"/>
      <c r="N5" s="169"/>
      <c r="O5" s="157"/>
      <c r="P5" s="32"/>
      <c r="Q5" s="32"/>
      <c r="R5" s="32"/>
      <c r="S5" s="32"/>
      <c r="T5" s="32"/>
      <c r="U5" s="32"/>
    </row>
    <row r="6" spans="1:21" ht="21" customHeight="1" thickTop="1" x14ac:dyDescent="0.35">
      <c r="D6" s="32"/>
      <c r="E6" s="32"/>
      <c r="F6" s="32"/>
      <c r="G6" s="32"/>
      <c r="H6" s="32"/>
      <c r="I6" s="32"/>
      <c r="J6" s="32"/>
      <c r="K6" s="32"/>
      <c r="L6" s="32"/>
      <c r="M6" s="32"/>
      <c r="N6" s="31"/>
      <c r="O6" s="32"/>
      <c r="P6" s="32"/>
      <c r="Q6" s="32"/>
      <c r="R6" s="32"/>
      <c r="S6" s="32"/>
      <c r="T6" s="32"/>
      <c r="U6" s="32"/>
    </row>
    <row r="7" spans="1:21" ht="17.45" customHeight="1" x14ac:dyDescent="0.3">
      <c r="A7" s="5"/>
      <c r="B7" s="184"/>
      <c r="C7" s="184"/>
      <c r="D7" s="5"/>
      <c r="E7" s="19"/>
      <c r="F7" s="20"/>
      <c r="G7" s="5"/>
      <c r="H7" s="20"/>
      <c r="I7" s="5"/>
      <c r="J7" s="20"/>
      <c r="K7" s="20"/>
      <c r="L7" s="5"/>
      <c r="M7" s="5"/>
      <c r="N7" s="20"/>
      <c r="O7" s="6"/>
      <c r="P7" s="5"/>
      <c r="Q7" s="20"/>
      <c r="R7" s="5"/>
      <c r="S7" s="5"/>
      <c r="T7" s="20"/>
      <c r="U7" s="5"/>
    </row>
    <row r="8" spans="1:21" ht="21" customHeight="1" x14ac:dyDescent="0.35">
      <c r="A8" s="38" t="s">
        <v>2</v>
      </c>
      <c r="B8" s="38"/>
      <c r="C8" s="38"/>
      <c r="D8" s="185" t="s">
        <v>3</v>
      </c>
      <c r="E8" s="185"/>
      <c r="F8" s="185"/>
      <c r="G8" s="185"/>
      <c r="H8" s="185"/>
      <c r="I8" s="38"/>
      <c r="J8" s="186" t="s">
        <v>4</v>
      </c>
      <c r="K8" s="186"/>
      <c r="L8" s="186"/>
      <c r="M8" s="186"/>
      <c r="N8" s="186"/>
      <c r="O8" s="39"/>
      <c r="P8" s="39"/>
      <c r="Q8" s="39"/>
      <c r="R8" s="39"/>
      <c r="S8" s="39"/>
      <c r="T8" s="39"/>
      <c r="U8" s="39"/>
    </row>
    <row r="9" spans="1:21" ht="21" customHeight="1" x14ac:dyDescent="0.35">
      <c r="A9" s="40"/>
      <c r="B9" s="40"/>
      <c r="C9" s="40"/>
      <c r="D9" s="80"/>
      <c r="E9" s="53"/>
      <c r="F9" s="53"/>
      <c r="G9" s="53"/>
      <c r="H9" s="53"/>
      <c r="I9" s="36"/>
      <c r="J9" s="55"/>
      <c r="K9" s="55"/>
      <c r="L9" s="55"/>
      <c r="M9" s="83"/>
      <c r="N9" s="83"/>
      <c r="O9" s="37"/>
      <c r="P9" s="37"/>
      <c r="Q9" s="37"/>
      <c r="R9" s="37"/>
      <c r="S9" s="37"/>
      <c r="T9" s="37"/>
      <c r="U9" s="37"/>
    </row>
    <row r="10" spans="1:21" ht="20.25" x14ac:dyDescent="0.35">
      <c r="A10" s="36"/>
      <c r="B10" s="36"/>
      <c r="C10" s="36"/>
      <c r="D10" s="53" t="s">
        <v>5</v>
      </c>
      <c r="E10" s="54"/>
      <c r="F10" s="53" t="s">
        <v>6</v>
      </c>
      <c r="G10" s="54"/>
      <c r="H10" s="81" t="s">
        <v>7</v>
      </c>
      <c r="J10" s="83" t="s">
        <v>5</v>
      </c>
      <c r="K10" s="56"/>
      <c r="L10" s="83" t="s">
        <v>6</v>
      </c>
      <c r="M10" s="56"/>
      <c r="N10" s="84" t="s">
        <v>7</v>
      </c>
      <c r="P10" s="37"/>
      <c r="S10" s="37"/>
      <c r="T10" s="37"/>
    </row>
    <row r="11" spans="1:21" s="66" customFormat="1" ht="20.25" x14ac:dyDescent="0.35">
      <c r="A11" s="181" t="s">
        <v>8</v>
      </c>
      <c r="B11" s="182"/>
      <c r="C11" s="183"/>
      <c r="D11" s="119">
        <v>1</v>
      </c>
      <c r="E11" s="122" t="s">
        <v>9</v>
      </c>
      <c r="F11" s="122">
        <v>174</v>
      </c>
      <c r="G11" s="122" t="s">
        <v>10</v>
      </c>
      <c r="H11" s="122">
        <f>IF(D11&gt;1, "0", D11*F11)</f>
        <v>174</v>
      </c>
      <c r="I11" s="144"/>
      <c r="J11" s="164">
        <f>D11</f>
        <v>1</v>
      </c>
      <c r="K11" s="122" t="s">
        <v>9</v>
      </c>
      <c r="L11" s="122">
        <v>217</v>
      </c>
      <c r="M11" s="122" t="s">
        <v>10</v>
      </c>
      <c r="N11" s="138">
        <f>(J11*L11)</f>
        <v>217</v>
      </c>
      <c r="O11" s="65"/>
    </row>
    <row r="12" spans="1:21" s="67" customFormat="1" ht="20.25" x14ac:dyDescent="0.35">
      <c r="A12" s="192" t="s">
        <v>11</v>
      </c>
      <c r="B12" s="193"/>
      <c r="C12" s="194"/>
      <c r="D12" s="120">
        <v>0</v>
      </c>
      <c r="E12" s="122" t="s">
        <v>9</v>
      </c>
      <c r="F12" s="122">
        <v>30</v>
      </c>
      <c r="G12" s="122" t="s">
        <v>10</v>
      </c>
      <c r="H12" s="122">
        <f>IF(D12&gt;574, "0", D12*F12)</f>
        <v>0</v>
      </c>
      <c r="I12" s="144"/>
      <c r="J12" s="164">
        <f>D12</f>
        <v>0</v>
      </c>
      <c r="K12" s="122" t="s">
        <v>9</v>
      </c>
      <c r="L12" s="122">
        <v>30</v>
      </c>
      <c r="M12" s="122" t="s">
        <v>10</v>
      </c>
      <c r="N12" s="138">
        <f>J12*L12</f>
        <v>0</v>
      </c>
      <c r="O12" s="65"/>
    </row>
    <row r="13" spans="1:21" s="67" customFormat="1" ht="20.25" x14ac:dyDescent="0.35">
      <c r="A13" s="192" t="s">
        <v>12</v>
      </c>
      <c r="B13" s="193"/>
      <c r="C13" s="194"/>
      <c r="D13" s="120">
        <v>0</v>
      </c>
      <c r="E13" s="122" t="s">
        <v>9</v>
      </c>
      <c r="F13" s="122">
        <v>5</v>
      </c>
      <c r="G13" s="122" t="s">
        <v>10</v>
      </c>
      <c r="H13" s="122">
        <f>IF(D13&gt;574, "0", D13*F13)</f>
        <v>0</v>
      </c>
      <c r="I13" s="144"/>
      <c r="J13" s="164">
        <f>D13</f>
        <v>0</v>
      </c>
      <c r="K13" s="122" t="s">
        <v>9</v>
      </c>
      <c r="L13" s="122">
        <v>5</v>
      </c>
      <c r="M13" s="122" t="s">
        <v>10</v>
      </c>
      <c r="N13" s="138">
        <f>J13*L13</f>
        <v>0</v>
      </c>
      <c r="O13" s="65"/>
    </row>
    <row r="14" spans="1:21" s="67" customFormat="1" ht="20.25" x14ac:dyDescent="0.35">
      <c r="A14" s="192" t="s">
        <v>13</v>
      </c>
      <c r="B14" s="193"/>
      <c r="C14" s="194"/>
      <c r="D14" s="120">
        <v>0</v>
      </c>
      <c r="E14" s="122" t="s">
        <v>9</v>
      </c>
      <c r="F14" s="125">
        <v>1.6</v>
      </c>
      <c r="G14" s="122" t="s">
        <v>10</v>
      </c>
      <c r="H14" s="122">
        <f>IF(D14&gt;574, "0", D14*F14)</f>
        <v>0</v>
      </c>
      <c r="I14" s="144"/>
      <c r="J14" s="164">
        <f>ROUNDUP(D14*0.1,0)</f>
        <v>0</v>
      </c>
      <c r="K14" s="122" t="s">
        <v>9</v>
      </c>
      <c r="L14" s="122">
        <v>2</v>
      </c>
      <c r="M14" s="122" t="s">
        <v>10</v>
      </c>
      <c r="N14" s="138">
        <f>IF(J14&gt;32,"0",J14*L14)</f>
        <v>0</v>
      </c>
      <c r="O14" s="65" t="s">
        <v>14</v>
      </c>
    </row>
    <row r="15" spans="1:21" s="67" customFormat="1" ht="20.25" x14ac:dyDescent="0.35">
      <c r="A15" s="192" t="s">
        <v>15</v>
      </c>
      <c r="B15" s="193"/>
      <c r="C15" s="194"/>
      <c r="D15" s="120">
        <v>0</v>
      </c>
      <c r="E15" s="122" t="s">
        <v>9</v>
      </c>
      <c r="F15" s="122">
        <v>4</v>
      </c>
      <c r="G15" s="122" t="s">
        <v>10</v>
      </c>
      <c r="H15" s="122">
        <f>IF(D15&gt;574, "0", D15*F15)</f>
        <v>0</v>
      </c>
      <c r="I15" s="144"/>
      <c r="J15" s="164">
        <f>ROUNDUP(D15*0.1,0)</f>
        <v>0</v>
      </c>
      <c r="K15" s="122" t="s">
        <v>9</v>
      </c>
      <c r="L15" s="122">
        <v>30</v>
      </c>
      <c r="M15" s="122" t="s">
        <v>10</v>
      </c>
      <c r="N15" s="138">
        <f>IF(J15&gt;32,"0",J15*L15)</f>
        <v>0</v>
      </c>
      <c r="O15" s="65" t="s">
        <v>14</v>
      </c>
    </row>
    <row r="16" spans="1:21" s="67" customFormat="1" ht="20.25" x14ac:dyDescent="0.35">
      <c r="A16" s="192" t="s">
        <v>16</v>
      </c>
      <c r="B16" s="193"/>
      <c r="C16" s="194"/>
      <c r="D16" s="120">
        <v>0</v>
      </c>
      <c r="E16" s="122" t="s">
        <v>9</v>
      </c>
      <c r="F16" s="125">
        <v>0.1</v>
      </c>
      <c r="G16" s="122" t="s">
        <v>10</v>
      </c>
      <c r="H16" s="122">
        <f>IF(D16&gt;574, "0", D16*F16)</f>
        <v>0</v>
      </c>
      <c r="I16" s="144"/>
      <c r="J16" s="164">
        <f>ROUNDUP(D16*0.1,0)</f>
        <v>0</v>
      </c>
      <c r="K16" s="122" t="s">
        <v>9</v>
      </c>
      <c r="L16" s="122">
        <v>0.1</v>
      </c>
      <c r="M16" s="122" t="s">
        <v>10</v>
      </c>
      <c r="N16" s="138">
        <f>IF(J16&gt;32,"0",J16*L16)</f>
        <v>0</v>
      </c>
      <c r="O16" s="65" t="s">
        <v>14</v>
      </c>
    </row>
    <row r="17" spans="1:23" s="67" customFormat="1" ht="20.25" x14ac:dyDescent="0.35">
      <c r="A17" s="192" t="s">
        <v>17</v>
      </c>
      <c r="B17" s="193"/>
      <c r="C17" s="194"/>
      <c r="D17" s="120"/>
      <c r="E17" s="122"/>
      <c r="F17" s="119"/>
      <c r="G17" s="122"/>
      <c r="H17" s="122"/>
      <c r="I17" s="144"/>
      <c r="J17" s="164"/>
      <c r="K17" s="122"/>
      <c r="L17" s="119">
        <v>0</v>
      </c>
      <c r="M17" s="122"/>
      <c r="N17" s="138">
        <f>($L17)</f>
        <v>0</v>
      </c>
      <c r="O17" s="65"/>
    </row>
    <row r="18" spans="1:23" s="67" customFormat="1" ht="20.45" customHeight="1" x14ac:dyDescent="0.3">
      <c r="A18" s="195" t="s">
        <v>18</v>
      </c>
      <c r="B18" s="196"/>
      <c r="C18" s="197"/>
      <c r="D18" s="120">
        <v>0</v>
      </c>
      <c r="E18" s="123" t="s">
        <v>9</v>
      </c>
      <c r="F18" s="120"/>
      <c r="G18" s="123" t="s">
        <v>10</v>
      </c>
      <c r="H18" s="123">
        <f t="shared" ref="H18:H52" si="0">IF(D18&gt;574, "0", D18*F18)</f>
        <v>0</v>
      </c>
      <c r="I18" s="145"/>
      <c r="J18" s="164">
        <f>ROUNDUP(D18*0.1,0)</f>
        <v>0</v>
      </c>
      <c r="K18" s="123" t="s">
        <v>9</v>
      </c>
      <c r="L18" s="120"/>
      <c r="M18" s="123" t="s">
        <v>10</v>
      </c>
      <c r="N18" s="139">
        <f>IF(J18&gt;32,"0",J18*L18)</f>
        <v>0</v>
      </c>
      <c r="O18" s="71" t="s">
        <v>14</v>
      </c>
    </row>
    <row r="19" spans="1:23" s="67" customFormat="1" ht="20.25" x14ac:dyDescent="0.35">
      <c r="A19" s="181" t="s">
        <v>19</v>
      </c>
      <c r="B19" s="182"/>
      <c r="C19" s="183"/>
      <c r="D19" s="120">
        <v>0</v>
      </c>
      <c r="E19" s="122" t="s">
        <v>9</v>
      </c>
      <c r="F19" s="122">
        <v>15</v>
      </c>
      <c r="G19" s="122" t="s">
        <v>10</v>
      </c>
      <c r="H19" s="122">
        <f t="shared" si="0"/>
        <v>0</v>
      </c>
      <c r="I19" s="144"/>
      <c r="J19" s="164">
        <f>ROUNDUP(D19*0.1,0)</f>
        <v>0</v>
      </c>
      <c r="K19" s="122" t="s">
        <v>9</v>
      </c>
      <c r="L19" s="122">
        <v>35</v>
      </c>
      <c r="M19" s="122" t="s">
        <v>10</v>
      </c>
      <c r="N19" s="138">
        <f>IF(J19&gt;32,"0",J19*L19)</f>
        <v>0</v>
      </c>
      <c r="O19" s="65"/>
    </row>
    <row r="20" spans="1:23" s="67" customFormat="1" ht="20.25" x14ac:dyDescent="0.35">
      <c r="A20" s="181" t="s">
        <v>20</v>
      </c>
      <c r="B20" s="182"/>
      <c r="C20" s="183"/>
      <c r="D20" s="120">
        <v>0</v>
      </c>
      <c r="E20" s="122" t="s">
        <v>9</v>
      </c>
      <c r="F20" s="122">
        <v>20</v>
      </c>
      <c r="G20" s="122" t="s">
        <v>10</v>
      </c>
      <c r="H20" s="122">
        <f t="shared" si="0"/>
        <v>0</v>
      </c>
      <c r="I20" s="144"/>
      <c r="J20" s="164">
        <f t="shared" ref="J20:J27" si="1">D20</f>
        <v>0</v>
      </c>
      <c r="K20" s="122" t="s">
        <v>9</v>
      </c>
      <c r="L20" s="122">
        <v>20</v>
      </c>
      <c r="M20" s="122" t="s">
        <v>10</v>
      </c>
      <c r="N20" s="138">
        <f t="shared" ref="N20:N34" si="2">(J20*L20)</f>
        <v>0</v>
      </c>
      <c r="O20" s="65"/>
    </row>
    <row r="21" spans="1:23" s="67" customFormat="1" ht="20.25" x14ac:dyDescent="0.35">
      <c r="A21" s="192" t="s">
        <v>21</v>
      </c>
      <c r="B21" s="193"/>
      <c r="C21" s="194"/>
      <c r="D21" s="120">
        <v>0</v>
      </c>
      <c r="E21" s="122" t="s">
        <v>9</v>
      </c>
      <c r="F21" s="122">
        <v>6</v>
      </c>
      <c r="G21" s="122" t="s">
        <v>10</v>
      </c>
      <c r="H21" s="122">
        <f t="shared" ref="H21" si="3">IF(D21&gt;574, "0", D21*F21)</f>
        <v>0</v>
      </c>
      <c r="I21" s="144"/>
      <c r="J21" s="164">
        <f t="shared" si="1"/>
        <v>0</v>
      </c>
      <c r="K21" s="122" t="s">
        <v>9</v>
      </c>
      <c r="L21" s="122">
        <v>7</v>
      </c>
      <c r="M21" s="122" t="s">
        <v>10</v>
      </c>
      <c r="N21" s="138">
        <f t="shared" ref="N21" si="4">(J21*L21)</f>
        <v>0</v>
      </c>
      <c r="O21" s="65"/>
    </row>
    <row r="22" spans="1:23" s="67" customFormat="1" ht="20.25" x14ac:dyDescent="0.35">
      <c r="A22" s="181" t="s">
        <v>22</v>
      </c>
      <c r="B22" s="182"/>
      <c r="C22" s="183"/>
      <c r="D22" s="120">
        <v>0</v>
      </c>
      <c r="E22" s="122" t="s">
        <v>9</v>
      </c>
      <c r="F22" s="122">
        <v>5</v>
      </c>
      <c r="G22" s="122" t="s">
        <v>10</v>
      </c>
      <c r="H22" s="122">
        <f t="shared" si="0"/>
        <v>0</v>
      </c>
      <c r="I22" s="144"/>
      <c r="J22" s="164">
        <f t="shared" si="1"/>
        <v>0</v>
      </c>
      <c r="K22" s="122" t="s">
        <v>9</v>
      </c>
      <c r="L22" s="122">
        <v>5</v>
      </c>
      <c r="M22" s="122" t="s">
        <v>10</v>
      </c>
      <c r="N22" s="138">
        <f t="shared" si="2"/>
        <v>0</v>
      </c>
      <c r="O22" s="65"/>
    </row>
    <row r="23" spans="1:23" s="67" customFormat="1" ht="20.25" x14ac:dyDescent="0.35">
      <c r="A23" s="181" t="s">
        <v>23</v>
      </c>
      <c r="B23" s="182"/>
      <c r="C23" s="183"/>
      <c r="D23" s="120">
        <v>0</v>
      </c>
      <c r="E23" s="122" t="s">
        <v>9</v>
      </c>
      <c r="F23" s="122">
        <v>63</v>
      </c>
      <c r="G23" s="122" t="s">
        <v>10</v>
      </c>
      <c r="H23" s="122">
        <f t="shared" ref="H23:H24" si="5">IF(D23&gt;574, "0", D23*F23)</f>
        <v>0</v>
      </c>
      <c r="I23" s="144"/>
      <c r="J23" s="164">
        <f t="shared" ref="J23" si="6">D23</f>
        <v>0</v>
      </c>
      <c r="K23" s="122" t="s">
        <v>9</v>
      </c>
      <c r="L23" s="122">
        <v>92</v>
      </c>
      <c r="M23" s="122" t="s">
        <v>10</v>
      </c>
      <c r="N23" s="138">
        <f t="shared" ref="N23" si="7">(J23*L23)</f>
        <v>0</v>
      </c>
      <c r="O23" s="65"/>
    </row>
    <row r="24" spans="1:23" s="67" customFormat="1" ht="20.25" x14ac:dyDescent="0.35">
      <c r="A24" s="165" t="s">
        <v>24</v>
      </c>
      <c r="B24" s="142"/>
      <c r="C24" s="143"/>
      <c r="D24" s="120">
        <v>0</v>
      </c>
      <c r="E24" s="122" t="s">
        <v>9</v>
      </c>
      <c r="F24" s="122">
        <v>84</v>
      </c>
      <c r="G24" s="122" t="s">
        <v>10</v>
      </c>
      <c r="H24" s="122">
        <f t="shared" si="5"/>
        <v>0</v>
      </c>
      <c r="I24" s="138"/>
      <c r="J24" s="164">
        <f>D24</f>
        <v>0</v>
      </c>
      <c r="K24" s="122" t="s">
        <v>9</v>
      </c>
      <c r="L24" s="122">
        <v>108</v>
      </c>
      <c r="M24" s="122" t="s">
        <v>10</v>
      </c>
      <c r="N24" s="138">
        <f>(J24*L24)</f>
        <v>0</v>
      </c>
      <c r="O24" s="65"/>
    </row>
    <row r="25" spans="1:23" s="69" customFormat="1" ht="21" customHeight="1" x14ac:dyDescent="0.35">
      <c r="A25" s="206" t="s">
        <v>25</v>
      </c>
      <c r="B25" s="207"/>
      <c r="C25" s="208"/>
      <c r="D25" s="120">
        <v>0</v>
      </c>
      <c r="E25" s="122" t="s">
        <v>9</v>
      </c>
      <c r="F25" s="123">
        <v>10</v>
      </c>
      <c r="G25" s="122" t="s">
        <v>10</v>
      </c>
      <c r="H25" s="122">
        <f t="shared" si="0"/>
        <v>0</v>
      </c>
      <c r="I25" s="144"/>
      <c r="J25" s="164">
        <f t="shared" si="1"/>
        <v>0</v>
      </c>
      <c r="K25" s="122" t="s">
        <v>9</v>
      </c>
      <c r="L25" s="122">
        <v>10</v>
      </c>
      <c r="M25" s="122" t="s">
        <v>10</v>
      </c>
      <c r="N25" s="138">
        <f>J25*L25</f>
        <v>0</v>
      </c>
      <c r="O25" s="72"/>
      <c r="P25" s="68"/>
      <c r="Q25" s="68"/>
      <c r="R25" s="68"/>
      <c r="S25" s="68"/>
      <c r="T25" s="68"/>
      <c r="U25" s="68"/>
      <c r="V25" s="68"/>
      <c r="W25" s="68"/>
    </row>
    <row r="26" spans="1:23" s="67" customFormat="1" ht="20.25" x14ac:dyDescent="0.35">
      <c r="A26" s="181" t="s">
        <v>26</v>
      </c>
      <c r="B26" s="182"/>
      <c r="C26" s="183"/>
      <c r="D26" s="120">
        <v>0</v>
      </c>
      <c r="E26" s="122" t="s">
        <v>9</v>
      </c>
      <c r="F26" s="122">
        <v>32</v>
      </c>
      <c r="G26" s="122" t="s">
        <v>10</v>
      </c>
      <c r="H26" s="122">
        <f t="shared" si="0"/>
        <v>0</v>
      </c>
      <c r="I26" s="144"/>
      <c r="J26" s="164">
        <f t="shared" si="1"/>
        <v>0</v>
      </c>
      <c r="K26" s="122" t="s">
        <v>9</v>
      </c>
      <c r="L26" s="122">
        <v>32</v>
      </c>
      <c r="M26" s="122" t="s">
        <v>10</v>
      </c>
      <c r="N26" s="138">
        <f t="shared" si="2"/>
        <v>0</v>
      </c>
      <c r="O26" s="65"/>
    </row>
    <row r="27" spans="1:23" s="67" customFormat="1" ht="20.25" x14ac:dyDescent="0.35">
      <c r="A27" s="181" t="s">
        <v>27</v>
      </c>
      <c r="B27" s="182"/>
      <c r="C27" s="183"/>
      <c r="D27" s="120">
        <v>0</v>
      </c>
      <c r="E27" s="122" t="s">
        <v>9</v>
      </c>
      <c r="F27" s="122">
        <v>11</v>
      </c>
      <c r="G27" s="122" t="s">
        <v>10</v>
      </c>
      <c r="H27" s="122">
        <f t="shared" si="0"/>
        <v>0</v>
      </c>
      <c r="I27" s="144"/>
      <c r="J27" s="164">
        <f t="shared" si="1"/>
        <v>0</v>
      </c>
      <c r="K27" s="122" t="s">
        <v>9</v>
      </c>
      <c r="L27" s="122">
        <v>11</v>
      </c>
      <c r="M27" s="122" t="s">
        <v>10</v>
      </c>
      <c r="N27" s="138">
        <f t="shared" si="2"/>
        <v>0</v>
      </c>
      <c r="O27" s="65"/>
    </row>
    <row r="28" spans="1:23" s="67" customFormat="1" ht="20.25" x14ac:dyDescent="0.35">
      <c r="A28" s="178" t="s">
        <v>28</v>
      </c>
      <c r="B28" s="179"/>
      <c r="C28" s="180"/>
      <c r="D28" s="120">
        <v>0</v>
      </c>
      <c r="E28" s="122" t="s">
        <v>9</v>
      </c>
      <c r="F28" s="122">
        <v>1.6</v>
      </c>
      <c r="G28" s="122" t="s">
        <v>10</v>
      </c>
      <c r="H28" s="122">
        <f t="shared" si="0"/>
        <v>0</v>
      </c>
      <c r="I28" s="144"/>
      <c r="J28" s="164">
        <f>ROUNDUP(D28*0.1,0)</f>
        <v>0</v>
      </c>
      <c r="K28" s="122" t="s">
        <v>9</v>
      </c>
      <c r="L28" s="122">
        <v>2</v>
      </c>
      <c r="M28" s="122" t="s">
        <v>10</v>
      </c>
      <c r="N28" s="138">
        <f>IF(J28&gt;32,"0",J28*L28)</f>
        <v>0</v>
      </c>
      <c r="O28" s="65"/>
    </row>
    <row r="29" spans="1:23" s="67" customFormat="1" ht="20.25" x14ac:dyDescent="0.35">
      <c r="A29" s="181" t="s">
        <v>29</v>
      </c>
      <c r="B29" s="182"/>
      <c r="C29" s="183"/>
      <c r="D29" s="120">
        <v>0</v>
      </c>
      <c r="E29" s="122" t="s">
        <v>9</v>
      </c>
      <c r="F29" s="122">
        <v>4.2</v>
      </c>
      <c r="G29" s="122" t="s">
        <v>10</v>
      </c>
      <c r="H29" s="122">
        <f t="shared" si="0"/>
        <v>0</v>
      </c>
      <c r="I29" s="144"/>
      <c r="J29" s="164">
        <f>D29</f>
        <v>0</v>
      </c>
      <c r="K29" s="122" t="s">
        <v>9</v>
      </c>
      <c r="L29" s="122">
        <v>4.7</v>
      </c>
      <c r="M29" s="122" t="s">
        <v>10</v>
      </c>
      <c r="N29" s="138">
        <f t="shared" si="2"/>
        <v>0</v>
      </c>
      <c r="O29" s="65"/>
    </row>
    <row r="30" spans="1:23" s="67" customFormat="1" ht="20.25" x14ac:dyDescent="0.35">
      <c r="A30" s="181" t="s">
        <v>30</v>
      </c>
      <c r="B30" s="182"/>
      <c r="C30" s="183"/>
      <c r="D30" s="120">
        <v>0</v>
      </c>
      <c r="E30" s="122" t="s">
        <v>9</v>
      </c>
      <c r="F30" s="122">
        <v>17</v>
      </c>
      <c r="G30" s="122" t="s">
        <v>10</v>
      </c>
      <c r="H30" s="122">
        <f t="shared" si="0"/>
        <v>0</v>
      </c>
      <c r="I30" s="144"/>
      <c r="J30" s="164">
        <f>D30</f>
        <v>0</v>
      </c>
      <c r="K30" s="122" t="s">
        <v>9</v>
      </c>
      <c r="L30" s="122">
        <v>17</v>
      </c>
      <c r="M30" s="122" t="s">
        <v>10</v>
      </c>
      <c r="N30" s="138">
        <f t="shared" si="2"/>
        <v>0</v>
      </c>
      <c r="O30" s="65"/>
    </row>
    <row r="31" spans="1:23" s="67" customFormat="1" ht="20.25" x14ac:dyDescent="0.35">
      <c r="A31" s="178" t="s">
        <v>31</v>
      </c>
      <c r="B31" s="179"/>
      <c r="C31" s="180"/>
      <c r="D31" s="120">
        <v>0</v>
      </c>
      <c r="E31" s="122" t="s">
        <v>9</v>
      </c>
      <c r="F31" s="122">
        <v>1.6</v>
      </c>
      <c r="G31" s="122" t="s">
        <v>10</v>
      </c>
      <c r="H31" s="122">
        <f t="shared" si="0"/>
        <v>0</v>
      </c>
      <c r="I31" s="144"/>
      <c r="J31" s="164">
        <f>ROUNDUP(D31*0.1,0)</f>
        <v>0</v>
      </c>
      <c r="K31" s="122" t="s">
        <v>9</v>
      </c>
      <c r="L31" s="122">
        <v>2</v>
      </c>
      <c r="M31" s="122" t="s">
        <v>10</v>
      </c>
      <c r="N31" s="138">
        <f>IF(J31&gt;32,"0",J31*L31)</f>
        <v>0</v>
      </c>
      <c r="O31" s="65"/>
    </row>
    <row r="32" spans="1:23" s="67" customFormat="1" ht="20.25" x14ac:dyDescent="0.35">
      <c r="A32" s="181" t="s">
        <v>32</v>
      </c>
      <c r="B32" s="182"/>
      <c r="C32" s="183"/>
      <c r="D32" s="120">
        <v>0</v>
      </c>
      <c r="E32" s="122" t="s">
        <v>9</v>
      </c>
      <c r="F32" s="122">
        <v>7</v>
      </c>
      <c r="G32" s="122" t="s">
        <v>10</v>
      </c>
      <c r="H32" s="122">
        <f t="shared" si="0"/>
        <v>0</v>
      </c>
      <c r="I32" s="144"/>
      <c r="J32" s="164">
        <f>D32</f>
        <v>0</v>
      </c>
      <c r="K32" s="122" t="s">
        <v>9</v>
      </c>
      <c r="L32" s="122">
        <v>7</v>
      </c>
      <c r="M32" s="122" t="s">
        <v>10</v>
      </c>
      <c r="N32" s="138">
        <f t="shared" si="2"/>
        <v>0</v>
      </c>
      <c r="O32" s="65"/>
    </row>
    <row r="33" spans="1:15" s="67" customFormat="1" ht="20.25" x14ac:dyDescent="0.35">
      <c r="A33" s="178" t="s">
        <v>31</v>
      </c>
      <c r="B33" s="179"/>
      <c r="C33" s="180"/>
      <c r="D33" s="120">
        <v>0</v>
      </c>
      <c r="E33" s="122" t="s">
        <v>9</v>
      </c>
      <c r="F33" s="122">
        <v>1.6</v>
      </c>
      <c r="G33" s="122" t="s">
        <v>10</v>
      </c>
      <c r="H33" s="122">
        <f t="shared" si="0"/>
        <v>0</v>
      </c>
      <c r="I33" s="144"/>
      <c r="J33" s="164">
        <f>ROUNDUP(D33*0.1,0)</f>
        <v>0</v>
      </c>
      <c r="K33" s="122" t="s">
        <v>9</v>
      </c>
      <c r="L33" s="122">
        <v>2</v>
      </c>
      <c r="M33" s="122" t="s">
        <v>10</v>
      </c>
      <c r="N33" s="138">
        <f>IF(J33&gt;32,"0",J33*L33)</f>
        <v>0</v>
      </c>
      <c r="O33" s="65"/>
    </row>
    <row r="34" spans="1:15" s="67" customFormat="1" ht="20.25" x14ac:dyDescent="0.35">
      <c r="A34" s="181" t="s">
        <v>33</v>
      </c>
      <c r="B34" s="182"/>
      <c r="C34" s="183"/>
      <c r="D34" s="120">
        <v>0</v>
      </c>
      <c r="E34" s="122" t="s">
        <v>9</v>
      </c>
      <c r="F34" s="122">
        <v>20</v>
      </c>
      <c r="G34" s="122" t="s">
        <v>10</v>
      </c>
      <c r="H34" s="122">
        <f t="shared" si="0"/>
        <v>0</v>
      </c>
      <c r="I34" s="144"/>
      <c r="J34" s="164">
        <f>D34</f>
        <v>0</v>
      </c>
      <c r="K34" s="122" t="s">
        <v>9</v>
      </c>
      <c r="L34" s="122">
        <v>20</v>
      </c>
      <c r="M34" s="122" t="s">
        <v>10</v>
      </c>
      <c r="N34" s="138">
        <f t="shared" si="2"/>
        <v>0</v>
      </c>
      <c r="O34" s="65"/>
    </row>
    <row r="35" spans="1:15" s="67" customFormat="1" ht="20.25" x14ac:dyDescent="0.35">
      <c r="A35" s="178" t="s">
        <v>31</v>
      </c>
      <c r="B35" s="179"/>
      <c r="C35" s="180"/>
      <c r="D35" s="120">
        <v>0</v>
      </c>
      <c r="E35" s="122" t="s">
        <v>9</v>
      </c>
      <c r="F35" s="122">
        <v>1.6</v>
      </c>
      <c r="G35" s="122" t="s">
        <v>10</v>
      </c>
      <c r="H35" s="122">
        <f t="shared" si="0"/>
        <v>0</v>
      </c>
      <c r="I35" s="144"/>
      <c r="J35" s="164">
        <f>ROUNDUP(D35*0.1,0)</f>
        <v>0</v>
      </c>
      <c r="K35" s="122" t="s">
        <v>9</v>
      </c>
      <c r="L35" s="122">
        <v>2</v>
      </c>
      <c r="M35" s="122" t="s">
        <v>10</v>
      </c>
      <c r="N35" s="138">
        <f>IF(J35&gt;32,"0",J35*L35)</f>
        <v>0</v>
      </c>
      <c r="O35" s="65"/>
    </row>
    <row r="36" spans="1:15" s="67" customFormat="1" ht="20.25" x14ac:dyDescent="0.35">
      <c r="A36" s="181" t="s">
        <v>34</v>
      </c>
      <c r="B36" s="182"/>
      <c r="C36" s="183"/>
      <c r="D36" s="120">
        <v>0</v>
      </c>
      <c r="E36" s="122" t="s">
        <v>9</v>
      </c>
      <c r="F36" s="122">
        <v>7</v>
      </c>
      <c r="G36" s="122" t="s">
        <v>10</v>
      </c>
      <c r="H36" s="122">
        <f t="shared" si="0"/>
        <v>0</v>
      </c>
      <c r="I36" s="144"/>
      <c r="J36" s="164">
        <f>D36</f>
        <v>0</v>
      </c>
      <c r="K36" s="122" t="s">
        <v>9</v>
      </c>
      <c r="L36" s="122">
        <v>7</v>
      </c>
      <c r="M36" s="122" t="s">
        <v>10</v>
      </c>
      <c r="N36" s="138">
        <f>(D36*L36)</f>
        <v>0</v>
      </c>
      <c r="O36" s="65"/>
    </row>
    <row r="37" spans="1:15" s="67" customFormat="1" ht="20.25" x14ac:dyDescent="0.35">
      <c r="A37" s="178" t="s">
        <v>31</v>
      </c>
      <c r="B37" s="179"/>
      <c r="C37" s="180"/>
      <c r="D37" s="120">
        <v>0</v>
      </c>
      <c r="E37" s="122" t="s">
        <v>9</v>
      </c>
      <c r="F37" s="122">
        <v>4</v>
      </c>
      <c r="G37" s="122" t="s">
        <v>10</v>
      </c>
      <c r="H37" s="122">
        <f t="shared" si="0"/>
        <v>0</v>
      </c>
      <c r="I37" s="144"/>
      <c r="J37" s="164">
        <f>ROUNDUP(D37*0.1,0)</f>
        <v>0</v>
      </c>
      <c r="K37" s="122" t="s">
        <v>9</v>
      </c>
      <c r="L37" s="122">
        <v>30</v>
      </c>
      <c r="M37" s="122" t="s">
        <v>10</v>
      </c>
      <c r="N37" s="138">
        <f>IF(J37&gt;32,"0",J37*L37)</f>
        <v>0</v>
      </c>
      <c r="O37" s="65"/>
    </row>
    <row r="38" spans="1:15" s="67" customFormat="1" ht="20.25" x14ac:dyDescent="0.35">
      <c r="A38" s="178" t="s">
        <v>35</v>
      </c>
      <c r="B38" s="179"/>
      <c r="C38" s="180"/>
      <c r="D38" s="120">
        <v>0</v>
      </c>
      <c r="E38" s="122" t="s">
        <v>9</v>
      </c>
      <c r="F38" s="122">
        <v>0.1</v>
      </c>
      <c r="G38" s="122" t="s">
        <v>10</v>
      </c>
      <c r="H38" s="122">
        <f t="shared" si="0"/>
        <v>0</v>
      </c>
      <c r="I38" s="144"/>
      <c r="J38" s="164">
        <f>ROUNDUP(D38*0.1,0)</f>
        <v>0</v>
      </c>
      <c r="K38" s="122" t="s">
        <v>9</v>
      </c>
      <c r="L38" s="122">
        <v>0.1</v>
      </c>
      <c r="M38" s="122" t="s">
        <v>10</v>
      </c>
      <c r="N38" s="138">
        <f>IF(J38&gt;32,"0",J38*L38)</f>
        <v>0</v>
      </c>
      <c r="O38" s="65"/>
    </row>
    <row r="39" spans="1:15" s="67" customFormat="1" ht="20.25" x14ac:dyDescent="0.35">
      <c r="A39" s="181" t="s">
        <v>36</v>
      </c>
      <c r="B39" s="182"/>
      <c r="C39" s="183"/>
      <c r="D39" s="120">
        <v>0</v>
      </c>
      <c r="E39" s="122" t="s">
        <v>9</v>
      </c>
      <c r="F39" s="122">
        <v>20</v>
      </c>
      <c r="G39" s="122" t="s">
        <v>10</v>
      </c>
      <c r="H39" s="122">
        <f t="shared" si="0"/>
        <v>0</v>
      </c>
      <c r="I39" s="144"/>
      <c r="J39" s="164">
        <f>D39</f>
        <v>0</v>
      </c>
      <c r="K39" s="122" t="s">
        <v>9</v>
      </c>
      <c r="L39" s="122">
        <v>20</v>
      </c>
      <c r="M39" s="122" t="s">
        <v>10</v>
      </c>
      <c r="N39" s="138">
        <f t="shared" ref="N39:N75" si="8">(J39*L39)</f>
        <v>0</v>
      </c>
      <c r="O39" s="65"/>
    </row>
    <row r="40" spans="1:15" s="67" customFormat="1" ht="20.25" x14ac:dyDescent="0.35">
      <c r="A40" s="178" t="s">
        <v>31</v>
      </c>
      <c r="B40" s="179"/>
      <c r="C40" s="180"/>
      <c r="D40" s="120">
        <v>0</v>
      </c>
      <c r="E40" s="122" t="s">
        <v>9</v>
      </c>
      <c r="F40" s="122">
        <v>4</v>
      </c>
      <c r="G40" s="122" t="s">
        <v>10</v>
      </c>
      <c r="H40" s="122">
        <f t="shared" si="0"/>
        <v>0</v>
      </c>
      <c r="I40" s="144"/>
      <c r="J40" s="164">
        <f>ROUNDUP(D40*0.1,0)</f>
        <v>0</v>
      </c>
      <c r="K40" s="122" t="s">
        <v>9</v>
      </c>
      <c r="L40" s="122">
        <v>30</v>
      </c>
      <c r="M40" s="122" t="s">
        <v>10</v>
      </c>
      <c r="N40" s="138">
        <f>IF(J40&gt;32,"0",J40*L40)</f>
        <v>0</v>
      </c>
      <c r="O40" s="65"/>
    </row>
    <row r="41" spans="1:15" s="67" customFormat="1" ht="20.25" x14ac:dyDescent="0.35">
      <c r="A41" s="178" t="s">
        <v>35</v>
      </c>
      <c r="B41" s="179"/>
      <c r="C41" s="180"/>
      <c r="D41" s="120">
        <v>0</v>
      </c>
      <c r="E41" s="122" t="s">
        <v>9</v>
      </c>
      <c r="F41" s="122">
        <v>0.1</v>
      </c>
      <c r="G41" s="122" t="s">
        <v>10</v>
      </c>
      <c r="H41" s="122">
        <f t="shared" si="0"/>
        <v>0</v>
      </c>
      <c r="I41" s="144"/>
      <c r="J41" s="164">
        <f>ROUNDUP(D41*0.1,0)</f>
        <v>0</v>
      </c>
      <c r="K41" s="122" t="s">
        <v>9</v>
      </c>
      <c r="L41" s="122">
        <v>0.1</v>
      </c>
      <c r="M41" s="122" t="s">
        <v>10</v>
      </c>
      <c r="N41" s="138">
        <f>IF(J41&gt;32,"0",J41*L41)</f>
        <v>0</v>
      </c>
      <c r="O41" s="65"/>
    </row>
    <row r="42" spans="1:15" s="67" customFormat="1" ht="20.25" x14ac:dyDescent="0.35">
      <c r="A42" s="181" t="s">
        <v>37</v>
      </c>
      <c r="B42" s="182"/>
      <c r="C42" s="183"/>
      <c r="D42" s="120">
        <v>0</v>
      </c>
      <c r="E42" s="122" t="s">
        <v>9</v>
      </c>
      <c r="F42" s="122">
        <v>13</v>
      </c>
      <c r="G42" s="122" t="s">
        <v>10</v>
      </c>
      <c r="H42" s="122">
        <f t="shared" si="0"/>
        <v>0</v>
      </c>
      <c r="I42" s="144"/>
      <c r="J42" s="164">
        <f>D42</f>
        <v>0</v>
      </c>
      <c r="K42" s="122" t="s">
        <v>9</v>
      </c>
      <c r="L42" s="122">
        <v>13</v>
      </c>
      <c r="M42" s="122" t="s">
        <v>10</v>
      </c>
      <c r="N42" s="138">
        <f t="shared" si="8"/>
        <v>0</v>
      </c>
      <c r="O42" s="65"/>
    </row>
    <row r="43" spans="1:15" s="67" customFormat="1" ht="20.25" x14ac:dyDescent="0.35">
      <c r="A43" s="178" t="s">
        <v>38</v>
      </c>
      <c r="B43" s="179"/>
      <c r="C43" s="180"/>
      <c r="D43" s="120">
        <v>0</v>
      </c>
      <c r="E43" s="122" t="s">
        <v>9</v>
      </c>
      <c r="F43" s="119"/>
      <c r="G43" s="122" t="s">
        <v>10</v>
      </c>
      <c r="H43" s="122">
        <f t="shared" si="0"/>
        <v>0</v>
      </c>
      <c r="I43" s="144"/>
      <c r="J43" s="164">
        <f>D43</f>
        <v>0</v>
      </c>
      <c r="K43" s="122" t="s">
        <v>9</v>
      </c>
      <c r="L43" s="122">
        <v>12</v>
      </c>
      <c r="M43" s="122" t="s">
        <v>10</v>
      </c>
      <c r="N43" s="138">
        <f t="shared" si="8"/>
        <v>0</v>
      </c>
      <c r="O43" s="65"/>
    </row>
    <row r="44" spans="1:15" s="67" customFormat="1" ht="20.25" x14ac:dyDescent="0.35">
      <c r="A44" s="181" t="s">
        <v>39</v>
      </c>
      <c r="B44" s="182"/>
      <c r="C44" s="183"/>
      <c r="D44" s="120">
        <v>0</v>
      </c>
      <c r="E44" s="122" t="s">
        <v>9</v>
      </c>
      <c r="F44" s="122">
        <v>10</v>
      </c>
      <c r="G44" s="122" t="s">
        <v>10</v>
      </c>
      <c r="H44" s="122">
        <f t="shared" si="0"/>
        <v>0</v>
      </c>
      <c r="I44" s="144"/>
      <c r="J44" s="164">
        <f>D44</f>
        <v>0</v>
      </c>
      <c r="K44" s="122" t="s">
        <v>9</v>
      </c>
      <c r="L44" s="122">
        <v>10</v>
      </c>
      <c r="M44" s="122" t="s">
        <v>10</v>
      </c>
      <c r="N44" s="138">
        <f t="shared" si="8"/>
        <v>0</v>
      </c>
      <c r="O44" s="65"/>
    </row>
    <row r="45" spans="1:15" s="67" customFormat="1" ht="20.25" x14ac:dyDescent="0.35">
      <c r="A45" s="178" t="s">
        <v>40</v>
      </c>
      <c r="B45" s="179"/>
      <c r="C45" s="180"/>
      <c r="D45" s="120">
        <v>0</v>
      </c>
      <c r="E45" s="122" t="s">
        <v>9</v>
      </c>
      <c r="F45" s="119"/>
      <c r="G45" s="122" t="s">
        <v>10</v>
      </c>
      <c r="H45" s="122">
        <f t="shared" si="0"/>
        <v>0</v>
      </c>
      <c r="I45" s="144"/>
      <c r="J45" s="164">
        <f>D45</f>
        <v>0</v>
      </c>
      <c r="K45" s="122" t="s">
        <v>9</v>
      </c>
      <c r="L45" s="122">
        <v>1</v>
      </c>
      <c r="M45" s="122" t="s">
        <v>10</v>
      </c>
      <c r="N45" s="138">
        <f t="shared" si="8"/>
        <v>0</v>
      </c>
      <c r="O45" s="65"/>
    </row>
    <row r="46" spans="1:15" s="67" customFormat="1" ht="20.25" x14ac:dyDescent="0.35">
      <c r="A46" s="181" t="s">
        <v>41</v>
      </c>
      <c r="B46" s="182"/>
      <c r="C46" s="183"/>
      <c r="D46" s="120">
        <v>0</v>
      </c>
      <c r="E46" s="122" t="s">
        <v>9</v>
      </c>
      <c r="F46" s="122">
        <v>40</v>
      </c>
      <c r="G46" s="122" t="s">
        <v>10</v>
      </c>
      <c r="H46" s="122">
        <f t="shared" si="0"/>
        <v>0</v>
      </c>
      <c r="I46" s="144"/>
      <c r="J46" s="164">
        <f>D46</f>
        <v>0</v>
      </c>
      <c r="K46" s="122" t="s">
        <v>9</v>
      </c>
      <c r="L46" s="122">
        <v>60</v>
      </c>
      <c r="M46" s="122" t="s">
        <v>10</v>
      </c>
      <c r="N46" s="138">
        <f t="shared" si="8"/>
        <v>0</v>
      </c>
      <c r="O46" s="65"/>
    </row>
    <row r="47" spans="1:15" s="67" customFormat="1" ht="20.25" x14ac:dyDescent="0.35">
      <c r="A47" s="178" t="s">
        <v>31</v>
      </c>
      <c r="B47" s="179"/>
      <c r="C47" s="180"/>
      <c r="D47" s="120">
        <v>0</v>
      </c>
      <c r="E47" s="122" t="s">
        <v>9</v>
      </c>
      <c r="F47" s="122">
        <v>1.6</v>
      </c>
      <c r="G47" s="122" t="s">
        <v>10</v>
      </c>
      <c r="H47" s="122">
        <f t="shared" si="0"/>
        <v>0</v>
      </c>
      <c r="I47" s="144"/>
      <c r="J47" s="164">
        <f>ROUNDUP(D47*0.1,0)</f>
        <v>0</v>
      </c>
      <c r="K47" s="122" t="s">
        <v>9</v>
      </c>
      <c r="L47" s="122">
        <v>2</v>
      </c>
      <c r="M47" s="122" t="s">
        <v>10</v>
      </c>
      <c r="N47" s="138">
        <f>IF(J47&gt;32,"0",J47*L47)</f>
        <v>0</v>
      </c>
      <c r="O47" s="65"/>
    </row>
    <row r="48" spans="1:15" s="67" customFormat="1" ht="20.25" x14ac:dyDescent="0.35">
      <c r="A48" s="178" t="s">
        <v>42</v>
      </c>
      <c r="B48" s="179"/>
      <c r="C48" s="180"/>
      <c r="D48" s="120">
        <v>0</v>
      </c>
      <c r="E48" s="122" t="s">
        <v>9</v>
      </c>
      <c r="F48" s="119"/>
      <c r="G48" s="122" t="s">
        <v>10</v>
      </c>
      <c r="H48" s="122">
        <f t="shared" si="0"/>
        <v>0</v>
      </c>
      <c r="I48" s="144"/>
      <c r="J48" s="164">
        <f>D48</f>
        <v>0</v>
      </c>
      <c r="K48" s="122" t="s">
        <v>9</v>
      </c>
      <c r="L48" s="122">
        <v>20</v>
      </c>
      <c r="M48" s="122" t="s">
        <v>10</v>
      </c>
      <c r="N48" s="138">
        <f t="shared" si="8"/>
        <v>0</v>
      </c>
      <c r="O48" s="65"/>
    </row>
    <row r="49" spans="1:15" s="67" customFormat="1" ht="20.25" x14ac:dyDescent="0.35">
      <c r="A49" s="178" t="s">
        <v>43</v>
      </c>
      <c r="B49" s="179"/>
      <c r="C49" s="180"/>
      <c r="D49" s="120">
        <v>0</v>
      </c>
      <c r="E49" s="122" t="s">
        <v>9</v>
      </c>
      <c r="F49" s="122">
        <v>200</v>
      </c>
      <c r="G49" s="122" t="s">
        <v>10</v>
      </c>
      <c r="H49" s="122">
        <f t="shared" si="0"/>
        <v>0</v>
      </c>
      <c r="I49" s="144"/>
      <c r="J49" s="164">
        <f>ROUNDUP(D49*0.1,0)</f>
        <v>0</v>
      </c>
      <c r="K49" s="122" t="s">
        <v>9</v>
      </c>
      <c r="L49" s="122">
        <v>200</v>
      </c>
      <c r="M49" s="122" t="s">
        <v>10</v>
      </c>
      <c r="N49" s="138">
        <f>IF(J49&gt;32,"0",J49*L49)</f>
        <v>0</v>
      </c>
      <c r="O49" s="65"/>
    </row>
    <row r="50" spans="1:15" s="67" customFormat="1" ht="20.25" x14ac:dyDescent="0.35">
      <c r="A50" s="181" t="s">
        <v>44</v>
      </c>
      <c r="B50" s="182"/>
      <c r="C50" s="183"/>
      <c r="D50" s="120">
        <v>0</v>
      </c>
      <c r="E50" s="122" t="s">
        <v>9</v>
      </c>
      <c r="F50" s="122">
        <v>25</v>
      </c>
      <c r="G50" s="122" t="s">
        <v>10</v>
      </c>
      <c r="H50" s="122">
        <f t="shared" si="0"/>
        <v>0</v>
      </c>
      <c r="I50" s="144"/>
      <c r="J50" s="164">
        <f>D50</f>
        <v>0</v>
      </c>
      <c r="K50" s="122" t="s">
        <v>9</v>
      </c>
      <c r="L50" s="122">
        <v>25</v>
      </c>
      <c r="M50" s="122" t="s">
        <v>10</v>
      </c>
      <c r="N50" s="138">
        <f t="shared" si="8"/>
        <v>0</v>
      </c>
      <c r="O50" s="65"/>
    </row>
    <row r="51" spans="1:15" s="67" customFormat="1" ht="20.25" x14ac:dyDescent="0.35">
      <c r="A51" s="158" t="s">
        <v>45</v>
      </c>
      <c r="B51" s="142"/>
      <c r="C51" s="143"/>
      <c r="D51" s="120">
        <v>0</v>
      </c>
      <c r="E51" s="122" t="s">
        <v>9</v>
      </c>
      <c r="F51" s="119"/>
      <c r="G51" s="122" t="s">
        <v>10</v>
      </c>
      <c r="H51" s="122">
        <v>0</v>
      </c>
      <c r="I51" s="144"/>
      <c r="J51" s="164">
        <f>D51</f>
        <v>0</v>
      </c>
      <c r="K51" s="122" t="s">
        <v>9</v>
      </c>
      <c r="L51" s="119"/>
      <c r="M51" s="122" t="s">
        <v>10</v>
      </c>
      <c r="N51" s="138">
        <f t="shared" ref="N51" si="9">(J51*L51)</f>
        <v>0</v>
      </c>
      <c r="O51" s="65"/>
    </row>
    <row r="52" spans="1:15" s="67" customFormat="1" ht="20.25" x14ac:dyDescent="0.35">
      <c r="A52" s="181" t="s">
        <v>46</v>
      </c>
      <c r="B52" s="182"/>
      <c r="C52" s="183"/>
      <c r="D52" s="120">
        <v>0</v>
      </c>
      <c r="E52" s="122" t="s">
        <v>9</v>
      </c>
      <c r="F52" s="122">
        <v>45</v>
      </c>
      <c r="G52" s="122" t="s">
        <v>10</v>
      </c>
      <c r="H52" s="122">
        <f t="shared" si="0"/>
        <v>0</v>
      </c>
      <c r="I52" s="144"/>
      <c r="J52" s="164">
        <f>D52</f>
        <v>0</v>
      </c>
      <c r="K52" s="122" t="s">
        <v>9</v>
      </c>
      <c r="L52" s="122">
        <v>45</v>
      </c>
      <c r="M52" s="122" t="s">
        <v>10</v>
      </c>
      <c r="N52" s="138">
        <f t="shared" si="8"/>
        <v>0</v>
      </c>
      <c r="O52" s="65"/>
    </row>
    <row r="53" spans="1:15" s="67" customFormat="1" ht="20.25" x14ac:dyDescent="0.35">
      <c r="A53" s="178" t="s">
        <v>47</v>
      </c>
      <c r="B53" s="179"/>
      <c r="C53" s="180"/>
      <c r="D53" s="120">
        <v>0</v>
      </c>
      <c r="E53" s="122" t="s">
        <v>9</v>
      </c>
      <c r="F53" s="119"/>
      <c r="G53" s="122" t="s">
        <v>10</v>
      </c>
      <c r="H53" s="122">
        <f t="shared" ref="H53:H78" si="10">IF(D53&gt;574, "0", D53*F53)</f>
        <v>0</v>
      </c>
      <c r="I53" s="144"/>
      <c r="J53" s="164">
        <f>ROUNDUP(D53*0.1,0)</f>
        <v>0</v>
      </c>
      <c r="K53" s="122" t="s">
        <v>9</v>
      </c>
      <c r="L53" s="119"/>
      <c r="M53" s="122" t="s">
        <v>10</v>
      </c>
      <c r="N53" s="138">
        <f>IF(J53&gt;32,"0",J53*L53)</f>
        <v>0</v>
      </c>
      <c r="O53" s="65"/>
    </row>
    <row r="54" spans="1:15" s="67" customFormat="1" ht="20.25" x14ac:dyDescent="0.35">
      <c r="A54" s="181" t="s">
        <v>48</v>
      </c>
      <c r="B54" s="182"/>
      <c r="C54" s="183"/>
      <c r="D54" s="120">
        <v>0</v>
      </c>
      <c r="E54" s="122" t="s">
        <v>9</v>
      </c>
      <c r="F54" s="122">
        <v>75</v>
      </c>
      <c r="G54" s="122" t="s">
        <v>10</v>
      </c>
      <c r="H54" s="122">
        <f t="shared" si="10"/>
        <v>0</v>
      </c>
      <c r="I54" s="144"/>
      <c r="J54" s="164">
        <f t="shared" ref="J54:J69" si="11">D54</f>
        <v>0</v>
      </c>
      <c r="K54" s="122" t="s">
        <v>9</v>
      </c>
      <c r="L54" s="122">
        <v>75</v>
      </c>
      <c r="M54" s="122" t="s">
        <v>10</v>
      </c>
      <c r="N54" s="138">
        <f t="shared" si="8"/>
        <v>0</v>
      </c>
      <c r="O54" s="65"/>
    </row>
    <row r="55" spans="1:15" s="67" customFormat="1" ht="20.25" x14ac:dyDescent="0.35">
      <c r="A55" s="181" t="s">
        <v>49</v>
      </c>
      <c r="B55" s="182"/>
      <c r="C55" s="183"/>
      <c r="D55" s="120">
        <v>0</v>
      </c>
      <c r="E55" s="122" t="s">
        <v>9</v>
      </c>
      <c r="F55" s="122">
        <v>50</v>
      </c>
      <c r="G55" s="122" t="s">
        <v>10</v>
      </c>
      <c r="H55" s="122">
        <f t="shared" si="10"/>
        <v>0</v>
      </c>
      <c r="I55" s="144"/>
      <c r="J55" s="164">
        <f t="shared" si="11"/>
        <v>0</v>
      </c>
      <c r="K55" s="122" t="s">
        <v>9</v>
      </c>
      <c r="L55" s="122">
        <v>50</v>
      </c>
      <c r="M55" s="122" t="s">
        <v>10</v>
      </c>
      <c r="N55" s="138">
        <f t="shared" si="8"/>
        <v>0</v>
      </c>
      <c r="O55" s="65"/>
    </row>
    <row r="56" spans="1:15" s="67" customFormat="1" ht="20.25" x14ac:dyDescent="0.35">
      <c r="A56" s="181" t="s">
        <v>50</v>
      </c>
      <c r="B56" s="182"/>
      <c r="C56" s="183"/>
      <c r="D56" s="120">
        <v>0</v>
      </c>
      <c r="E56" s="122" t="s">
        <v>9</v>
      </c>
      <c r="F56" s="122">
        <v>40</v>
      </c>
      <c r="G56" s="122" t="s">
        <v>10</v>
      </c>
      <c r="H56" s="122">
        <f t="shared" si="10"/>
        <v>0</v>
      </c>
      <c r="I56" s="144"/>
      <c r="J56" s="164">
        <f t="shared" si="11"/>
        <v>0</v>
      </c>
      <c r="K56" s="122" t="s">
        <v>9</v>
      </c>
      <c r="L56" s="122">
        <v>40</v>
      </c>
      <c r="M56" s="122" t="s">
        <v>10</v>
      </c>
      <c r="N56" s="138">
        <f t="shared" si="8"/>
        <v>0</v>
      </c>
      <c r="O56" s="65"/>
    </row>
    <row r="57" spans="1:15" s="67" customFormat="1" ht="20.25" x14ac:dyDescent="0.35">
      <c r="A57" s="181" t="s">
        <v>51</v>
      </c>
      <c r="B57" s="182"/>
      <c r="C57" s="183"/>
      <c r="D57" s="120">
        <v>0</v>
      </c>
      <c r="E57" s="122" t="s">
        <v>9</v>
      </c>
      <c r="F57" s="122">
        <v>31</v>
      </c>
      <c r="G57" s="122" t="s">
        <v>10</v>
      </c>
      <c r="H57" s="122">
        <f t="shared" si="10"/>
        <v>0</v>
      </c>
      <c r="I57" s="138"/>
      <c r="J57" s="164">
        <f t="shared" si="11"/>
        <v>0</v>
      </c>
      <c r="K57" s="122" t="s">
        <v>9</v>
      </c>
      <c r="L57" s="122">
        <v>31</v>
      </c>
      <c r="M57" s="122" t="s">
        <v>10</v>
      </c>
      <c r="N57" s="138">
        <f t="shared" si="8"/>
        <v>0</v>
      </c>
      <c r="O57" s="65"/>
    </row>
    <row r="58" spans="1:15" s="67" customFormat="1" ht="20.25" x14ac:dyDescent="0.35">
      <c r="A58" s="181" t="s">
        <v>52</v>
      </c>
      <c r="B58" s="182"/>
      <c r="C58" s="183"/>
      <c r="D58" s="120">
        <v>0</v>
      </c>
      <c r="E58" s="122" t="s">
        <v>9</v>
      </c>
      <c r="F58" s="122">
        <v>34</v>
      </c>
      <c r="G58" s="122" t="s">
        <v>10</v>
      </c>
      <c r="H58" s="122">
        <f t="shared" si="10"/>
        <v>0</v>
      </c>
      <c r="I58" s="138"/>
      <c r="J58" s="164">
        <f t="shared" si="11"/>
        <v>0</v>
      </c>
      <c r="K58" s="122" t="s">
        <v>9</v>
      </c>
      <c r="L58" s="122">
        <v>34</v>
      </c>
      <c r="M58" s="122" t="s">
        <v>10</v>
      </c>
      <c r="N58" s="138">
        <f t="shared" si="8"/>
        <v>0</v>
      </c>
      <c r="O58" s="65"/>
    </row>
    <row r="59" spans="1:15" s="67" customFormat="1" ht="20.25" x14ac:dyDescent="0.35">
      <c r="A59" s="178" t="s">
        <v>53</v>
      </c>
      <c r="B59" s="179"/>
      <c r="C59" s="180"/>
      <c r="D59" s="120">
        <v>0</v>
      </c>
      <c r="E59" s="122" t="s">
        <v>9</v>
      </c>
      <c r="F59" s="122">
        <v>138</v>
      </c>
      <c r="G59" s="122" t="s">
        <v>10</v>
      </c>
      <c r="H59" s="122">
        <f t="shared" si="10"/>
        <v>0</v>
      </c>
      <c r="I59" s="138"/>
      <c r="J59" s="164">
        <f t="shared" si="11"/>
        <v>0</v>
      </c>
      <c r="K59" s="122" t="s">
        <v>9</v>
      </c>
      <c r="L59" s="122">
        <v>138</v>
      </c>
      <c r="M59" s="122" t="s">
        <v>10</v>
      </c>
      <c r="N59" s="138">
        <f t="shared" si="8"/>
        <v>0</v>
      </c>
      <c r="O59" s="65"/>
    </row>
    <row r="60" spans="1:15" s="67" customFormat="1" ht="20.25" x14ac:dyDescent="0.35">
      <c r="A60" s="181" t="s">
        <v>54</v>
      </c>
      <c r="B60" s="182"/>
      <c r="C60" s="183"/>
      <c r="D60" s="120">
        <v>0</v>
      </c>
      <c r="E60" s="122" t="s">
        <v>9</v>
      </c>
      <c r="F60" s="122">
        <v>26</v>
      </c>
      <c r="G60" s="122" t="s">
        <v>10</v>
      </c>
      <c r="H60" s="122">
        <f t="shared" si="10"/>
        <v>0</v>
      </c>
      <c r="I60" s="138"/>
      <c r="J60" s="164">
        <f t="shared" si="11"/>
        <v>0</v>
      </c>
      <c r="K60" s="122" t="s">
        <v>9</v>
      </c>
      <c r="L60" s="122">
        <v>85</v>
      </c>
      <c r="M60" s="122" t="s">
        <v>10</v>
      </c>
      <c r="N60" s="138">
        <f t="shared" si="8"/>
        <v>0</v>
      </c>
      <c r="O60" s="65"/>
    </row>
    <row r="61" spans="1:15" s="67" customFormat="1" ht="20.25" x14ac:dyDescent="0.35">
      <c r="A61" s="181" t="s">
        <v>55</v>
      </c>
      <c r="B61" s="182"/>
      <c r="C61" s="183"/>
      <c r="D61" s="120">
        <v>0</v>
      </c>
      <c r="E61" s="122" t="s">
        <v>9</v>
      </c>
      <c r="F61" s="122">
        <v>45</v>
      </c>
      <c r="G61" s="122" t="s">
        <v>10</v>
      </c>
      <c r="H61" s="122">
        <f t="shared" si="10"/>
        <v>0</v>
      </c>
      <c r="I61" s="138"/>
      <c r="J61" s="164">
        <f t="shared" si="11"/>
        <v>0</v>
      </c>
      <c r="K61" s="122" t="s">
        <v>9</v>
      </c>
      <c r="L61" s="122">
        <v>76</v>
      </c>
      <c r="M61" s="122" t="s">
        <v>10</v>
      </c>
      <c r="N61" s="138">
        <f t="shared" si="8"/>
        <v>0</v>
      </c>
      <c r="O61" s="65"/>
    </row>
    <row r="62" spans="1:15" s="67" customFormat="1" ht="20.25" x14ac:dyDescent="0.35">
      <c r="A62" s="181" t="s">
        <v>56</v>
      </c>
      <c r="B62" s="182"/>
      <c r="C62" s="183"/>
      <c r="D62" s="120">
        <v>0</v>
      </c>
      <c r="E62" s="122" t="s">
        <v>9</v>
      </c>
      <c r="F62" s="122">
        <v>30</v>
      </c>
      <c r="G62" s="122" t="s">
        <v>10</v>
      </c>
      <c r="H62" s="122">
        <f t="shared" si="10"/>
        <v>0</v>
      </c>
      <c r="I62" s="138"/>
      <c r="J62" s="164">
        <f t="shared" si="11"/>
        <v>0</v>
      </c>
      <c r="K62" s="122" t="s">
        <v>9</v>
      </c>
      <c r="L62" s="122">
        <v>86</v>
      </c>
      <c r="M62" s="122" t="s">
        <v>10</v>
      </c>
      <c r="N62" s="138">
        <f t="shared" si="8"/>
        <v>0</v>
      </c>
      <c r="O62" s="65"/>
    </row>
    <row r="63" spans="1:15" s="67" customFormat="1" ht="20.25" x14ac:dyDescent="0.35">
      <c r="A63" s="181" t="s">
        <v>57</v>
      </c>
      <c r="B63" s="182"/>
      <c r="C63" s="183"/>
      <c r="D63" s="120">
        <v>0</v>
      </c>
      <c r="E63" s="122" t="s">
        <v>9</v>
      </c>
      <c r="F63" s="122">
        <v>25</v>
      </c>
      <c r="G63" s="122" t="s">
        <v>10</v>
      </c>
      <c r="H63" s="122">
        <f t="shared" si="10"/>
        <v>0</v>
      </c>
      <c r="I63" s="138"/>
      <c r="J63" s="164">
        <f t="shared" si="11"/>
        <v>0</v>
      </c>
      <c r="K63" s="122" t="s">
        <v>9</v>
      </c>
      <c r="L63" s="122">
        <v>75</v>
      </c>
      <c r="M63" s="122" t="s">
        <v>10</v>
      </c>
      <c r="N63" s="138">
        <f t="shared" si="8"/>
        <v>0</v>
      </c>
      <c r="O63" s="65"/>
    </row>
    <row r="64" spans="1:15" s="67" customFormat="1" ht="20.25" x14ac:dyDescent="0.35">
      <c r="A64" s="181" t="s">
        <v>58</v>
      </c>
      <c r="B64" s="182"/>
      <c r="C64" s="183"/>
      <c r="D64" s="120">
        <v>0</v>
      </c>
      <c r="E64" s="122" t="s">
        <v>9</v>
      </c>
      <c r="F64" s="122">
        <v>12</v>
      </c>
      <c r="G64" s="122" t="s">
        <v>10</v>
      </c>
      <c r="H64" s="122">
        <f t="shared" si="10"/>
        <v>0</v>
      </c>
      <c r="I64" s="138"/>
      <c r="J64" s="164">
        <f t="shared" si="11"/>
        <v>0</v>
      </c>
      <c r="K64" s="122" t="s">
        <v>9</v>
      </c>
      <c r="L64" s="122">
        <v>50</v>
      </c>
      <c r="M64" s="122" t="s">
        <v>10</v>
      </c>
      <c r="N64" s="138">
        <f t="shared" si="8"/>
        <v>0</v>
      </c>
      <c r="O64" s="65"/>
    </row>
    <row r="65" spans="1:15" s="67" customFormat="1" ht="20.25" x14ac:dyDescent="0.35">
      <c r="A65" s="181" t="s">
        <v>59</v>
      </c>
      <c r="B65" s="182"/>
      <c r="C65" s="183"/>
      <c r="D65" s="120">
        <v>0</v>
      </c>
      <c r="E65" s="122" t="s">
        <v>9</v>
      </c>
      <c r="F65" s="122">
        <v>25</v>
      </c>
      <c r="G65" s="122" t="s">
        <v>10</v>
      </c>
      <c r="H65" s="122">
        <f t="shared" si="10"/>
        <v>0</v>
      </c>
      <c r="I65" s="138"/>
      <c r="J65" s="164">
        <f t="shared" si="11"/>
        <v>0</v>
      </c>
      <c r="K65" s="122" t="s">
        <v>9</v>
      </c>
      <c r="L65" s="122">
        <v>35</v>
      </c>
      <c r="M65" s="122" t="s">
        <v>10</v>
      </c>
      <c r="N65" s="138">
        <f t="shared" si="8"/>
        <v>0</v>
      </c>
      <c r="O65" s="65"/>
    </row>
    <row r="66" spans="1:15" s="67" customFormat="1" ht="20.25" x14ac:dyDescent="0.35">
      <c r="A66" s="181" t="s">
        <v>60</v>
      </c>
      <c r="B66" s="182"/>
      <c r="C66" s="183"/>
      <c r="D66" s="120">
        <v>0</v>
      </c>
      <c r="E66" s="122" t="s">
        <v>9</v>
      </c>
      <c r="F66" s="122">
        <v>75</v>
      </c>
      <c r="G66" s="122" t="s">
        <v>10</v>
      </c>
      <c r="H66" s="122">
        <f t="shared" si="10"/>
        <v>0</v>
      </c>
      <c r="I66" s="138"/>
      <c r="J66" s="164">
        <f t="shared" si="11"/>
        <v>0</v>
      </c>
      <c r="K66" s="122" t="s">
        <v>9</v>
      </c>
      <c r="L66" s="122">
        <v>102</v>
      </c>
      <c r="M66" s="122" t="s">
        <v>10</v>
      </c>
      <c r="N66" s="138">
        <f t="shared" si="8"/>
        <v>0</v>
      </c>
      <c r="O66" s="65"/>
    </row>
    <row r="67" spans="1:15" s="67" customFormat="1" ht="20.25" x14ac:dyDescent="0.35">
      <c r="A67" s="181" t="s">
        <v>61</v>
      </c>
      <c r="B67" s="182"/>
      <c r="C67" s="183"/>
      <c r="D67" s="120">
        <v>0</v>
      </c>
      <c r="E67" s="122" t="s">
        <v>9</v>
      </c>
      <c r="F67" s="122">
        <v>72</v>
      </c>
      <c r="G67" s="122" t="s">
        <v>10</v>
      </c>
      <c r="H67" s="122">
        <f t="shared" si="10"/>
        <v>0</v>
      </c>
      <c r="I67" s="138"/>
      <c r="J67" s="164">
        <f t="shared" si="11"/>
        <v>0</v>
      </c>
      <c r="K67" s="122" t="s">
        <v>9</v>
      </c>
      <c r="L67" s="122">
        <v>87</v>
      </c>
      <c r="M67" s="122" t="s">
        <v>10</v>
      </c>
      <c r="N67" s="138">
        <f t="shared" si="8"/>
        <v>0</v>
      </c>
      <c r="O67" s="65"/>
    </row>
    <row r="68" spans="1:15" s="67" customFormat="1" ht="20.25" x14ac:dyDescent="0.35">
      <c r="A68" s="181" t="s">
        <v>62</v>
      </c>
      <c r="B68" s="182"/>
      <c r="C68" s="183"/>
      <c r="D68" s="120">
        <v>0</v>
      </c>
      <c r="E68" s="122" t="s">
        <v>9</v>
      </c>
      <c r="F68" s="122">
        <v>85</v>
      </c>
      <c r="G68" s="122" t="s">
        <v>10</v>
      </c>
      <c r="H68" s="122">
        <f t="shared" si="10"/>
        <v>0</v>
      </c>
      <c r="I68" s="138"/>
      <c r="J68" s="164">
        <f t="shared" si="11"/>
        <v>0</v>
      </c>
      <c r="K68" s="122" t="s">
        <v>9</v>
      </c>
      <c r="L68" s="122">
        <v>100</v>
      </c>
      <c r="M68" s="122" t="s">
        <v>10</v>
      </c>
      <c r="N68" s="138">
        <f t="shared" si="8"/>
        <v>0</v>
      </c>
      <c r="O68" s="65"/>
    </row>
    <row r="69" spans="1:15" s="67" customFormat="1" ht="20.25" x14ac:dyDescent="0.35">
      <c r="A69" s="181" t="s">
        <v>63</v>
      </c>
      <c r="B69" s="182"/>
      <c r="C69" s="183"/>
      <c r="D69" s="120">
        <v>0</v>
      </c>
      <c r="E69" s="122" t="s">
        <v>9</v>
      </c>
      <c r="F69" s="122">
        <v>72</v>
      </c>
      <c r="G69" s="122" t="s">
        <v>10</v>
      </c>
      <c r="H69" s="122">
        <f t="shared" si="10"/>
        <v>0</v>
      </c>
      <c r="I69" s="138"/>
      <c r="J69" s="164">
        <f t="shared" si="11"/>
        <v>0</v>
      </c>
      <c r="K69" s="122" t="s">
        <v>9</v>
      </c>
      <c r="L69" s="122">
        <v>87</v>
      </c>
      <c r="M69" s="122" t="s">
        <v>10</v>
      </c>
      <c r="N69" s="138">
        <f t="shared" si="8"/>
        <v>0</v>
      </c>
      <c r="O69" s="65"/>
    </row>
    <row r="70" spans="1:15" s="67" customFormat="1" ht="20.25" x14ac:dyDescent="0.35">
      <c r="A70" s="178" t="s">
        <v>31</v>
      </c>
      <c r="B70" s="179"/>
      <c r="C70" s="180"/>
      <c r="D70" s="120">
        <v>0</v>
      </c>
      <c r="E70" s="122" t="s">
        <v>9</v>
      </c>
      <c r="F70" s="122">
        <v>1.6</v>
      </c>
      <c r="G70" s="122" t="s">
        <v>10</v>
      </c>
      <c r="H70" s="122">
        <f t="shared" si="10"/>
        <v>0</v>
      </c>
      <c r="I70" s="138"/>
      <c r="J70" s="164">
        <f>ROUNDUP(D70*0.1,0)</f>
        <v>0</v>
      </c>
      <c r="K70" s="122" t="s">
        <v>9</v>
      </c>
      <c r="L70" s="122">
        <v>2</v>
      </c>
      <c r="M70" s="122" t="s">
        <v>10</v>
      </c>
      <c r="N70" s="138">
        <f>IF(J70&gt;32,"0",J70*L70)</f>
        <v>0</v>
      </c>
      <c r="O70" s="65"/>
    </row>
    <row r="71" spans="1:15" s="67" customFormat="1" ht="20.25" x14ac:dyDescent="0.35">
      <c r="A71" s="181" t="s">
        <v>64</v>
      </c>
      <c r="B71" s="182"/>
      <c r="C71" s="183"/>
      <c r="D71" s="120">
        <v>0</v>
      </c>
      <c r="E71" s="122" t="s">
        <v>9</v>
      </c>
      <c r="F71" s="122">
        <v>85</v>
      </c>
      <c r="G71" s="122" t="s">
        <v>10</v>
      </c>
      <c r="H71" s="122">
        <f t="shared" si="10"/>
        <v>0</v>
      </c>
      <c r="I71" s="138"/>
      <c r="J71" s="164">
        <f>D71</f>
        <v>0</v>
      </c>
      <c r="K71" s="122" t="s">
        <v>9</v>
      </c>
      <c r="L71" s="122">
        <v>100</v>
      </c>
      <c r="M71" s="122" t="s">
        <v>10</v>
      </c>
      <c r="N71" s="138">
        <f t="shared" si="8"/>
        <v>0</v>
      </c>
      <c r="O71" s="65"/>
    </row>
    <row r="72" spans="1:15" s="67" customFormat="1" ht="20.25" x14ac:dyDescent="0.35">
      <c r="A72" s="178" t="s">
        <v>31</v>
      </c>
      <c r="B72" s="179"/>
      <c r="C72" s="180"/>
      <c r="D72" s="120">
        <v>0</v>
      </c>
      <c r="E72" s="122" t="s">
        <v>9</v>
      </c>
      <c r="F72" s="122">
        <v>1.6</v>
      </c>
      <c r="G72" s="122" t="s">
        <v>10</v>
      </c>
      <c r="H72" s="122">
        <f t="shared" si="10"/>
        <v>0</v>
      </c>
      <c r="I72" s="138"/>
      <c r="J72" s="164">
        <f>ROUNDUP(D72*0.1,0)</f>
        <v>0</v>
      </c>
      <c r="K72" s="122" t="s">
        <v>9</v>
      </c>
      <c r="L72" s="122">
        <v>2</v>
      </c>
      <c r="M72" s="122" t="s">
        <v>10</v>
      </c>
      <c r="N72" s="138">
        <f>IF(J72&gt;32,"0",J72*L72)</f>
        <v>0</v>
      </c>
      <c r="O72" s="65"/>
    </row>
    <row r="73" spans="1:15" s="67" customFormat="1" ht="20.25" x14ac:dyDescent="0.35">
      <c r="A73" s="181" t="s">
        <v>65</v>
      </c>
      <c r="B73" s="182"/>
      <c r="C73" s="183"/>
      <c r="D73" s="120">
        <v>0</v>
      </c>
      <c r="E73" s="122" t="s">
        <v>9</v>
      </c>
      <c r="F73" s="122">
        <v>145</v>
      </c>
      <c r="G73" s="122" t="s">
        <v>10</v>
      </c>
      <c r="H73" s="122">
        <f t="shared" si="10"/>
        <v>0</v>
      </c>
      <c r="I73" s="138"/>
      <c r="J73" s="164">
        <f>D73</f>
        <v>0</v>
      </c>
      <c r="K73" s="122" t="s">
        <v>9</v>
      </c>
      <c r="L73" s="122">
        <v>215</v>
      </c>
      <c r="M73" s="122" t="s">
        <v>10</v>
      </c>
      <c r="N73" s="138">
        <f t="shared" si="8"/>
        <v>0</v>
      </c>
      <c r="O73" s="65"/>
    </row>
    <row r="74" spans="1:15" s="67" customFormat="1" ht="20.25" x14ac:dyDescent="0.35">
      <c r="A74" s="178" t="s">
        <v>31</v>
      </c>
      <c r="B74" s="179"/>
      <c r="C74" s="180"/>
      <c r="D74" s="120">
        <v>0</v>
      </c>
      <c r="E74" s="122" t="s">
        <v>9</v>
      </c>
      <c r="F74" s="122">
        <v>1.6</v>
      </c>
      <c r="G74" s="122" t="s">
        <v>10</v>
      </c>
      <c r="H74" s="122">
        <f t="shared" si="10"/>
        <v>0</v>
      </c>
      <c r="I74" s="138"/>
      <c r="J74" s="164">
        <f>ROUNDUP(D74*0.1,0)</f>
        <v>0</v>
      </c>
      <c r="K74" s="122" t="s">
        <v>9</v>
      </c>
      <c r="L74" s="122">
        <v>2</v>
      </c>
      <c r="M74" s="122" t="s">
        <v>10</v>
      </c>
      <c r="N74" s="138">
        <f>IF(J74&gt;32,"0",J74*L74)</f>
        <v>0</v>
      </c>
      <c r="O74" s="65"/>
    </row>
    <row r="75" spans="1:15" s="67" customFormat="1" ht="20.25" x14ac:dyDescent="0.35">
      <c r="A75" s="181" t="s">
        <v>66</v>
      </c>
      <c r="B75" s="182"/>
      <c r="C75" s="183"/>
      <c r="D75" s="120">
        <v>0</v>
      </c>
      <c r="E75" s="122" t="s">
        <v>9</v>
      </c>
      <c r="F75" s="122">
        <v>143</v>
      </c>
      <c r="G75" s="122" t="s">
        <v>10</v>
      </c>
      <c r="H75" s="122">
        <f t="shared" si="10"/>
        <v>0</v>
      </c>
      <c r="I75" s="138"/>
      <c r="J75" s="164">
        <f>D75</f>
        <v>0</v>
      </c>
      <c r="K75" s="122" t="s">
        <v>9</v>
      </c>
      <c r="L75" s="122">
        <v>243</v>
      </c>
      <c r="M75" s="122" t="s">
        <v>10</v>
      </c>
      <c r="N75" s="138">
        <f t="shared" si="8"/>
        <v>0</v>
      </c>
      <c r="O75" s="65"/>
    </row>
    <row r="76" spans="1:15" s="67" customFormat="1" ht="20.25" x14ac:dyDescent="0.35">
      <c r="A76" s="178" t="s">
        <v>31</v>
      </c>
      <c r="B76" s="179"/>
      <c r="C76" s="180"/>
      <c r="D76" s="120">
        <v>0</v>
      </c>
      <c r="E76" s="122" t="s">
        <v>9</v>
      </c>
      <c r="F76" s="122">
        <v>1.6</v>
      </c>
      <c r="G76" s="122" t="s">
        <v>10</v>
      </c>
      <c r="H76" s="122">
        <f t="shared" si="10"/>
        <v>0</v>
      </c>
      <c r="I76" s="138"/>
      <c r="J76" s="164">
        <f t="shared" ref="J76:J86" si="12">ROUNDUP(D76*0.1,0)</f>
        <v>0</v>
      </c>
      <c r="K76" s="122" t="s">
        <v>9</v>
      </c>
      <c r="L76" s="122">
        <v>2</v>
      </c>
      <c r="M76" s="122" t="s">
        <v>10</v>
      </c>
      <c r="N76" s="138">
        <f>IF(J76&gt;32,"0",J76*L76)</f>
        <v>0</v>
      </c>
      <c r="O76" s="65"/>
    </row>
    <row r="77" spans="1:15" s="67" customFormat="1" ht="20.25" x14ac:dyDescent="0.35">
      <c r="A77" s="181" t="s">
        <v>67</v>
      </c>
      <c r="B77" s="182"/>
      <c r="C77" s="183"/>
      <c r="D77" s="120">
        <v>0</v>
      </c>
      <c r="E77" s="122" t="s">
        <v>9</v>
      </c>
      <c r="F77" s="122">
        <v>300</v>
      </c>
      <c r="G77" s="122" t="s">
        <v>10</v>
      </c>
      <c r="H77" s="122">
        <f t="shared" ref="H77" si="13">IF(D77&gt;574, "0", D77*F77)</f>
        <v>0</v>
      </c>
      <c r="I77" s="138"/>
      <c r="J77" s="164">
        <f>D77</f>
        <v>0</v>
      </c>
      <c r="K77" s="122" t="s">
        <v>9</v>
      </c>
      <c r="L77" s="122">
        <v>350</v>
      </c>
      <c r="M77" s="122" t="s">
        <v>10</v>
      </c>
      <c r="N77" s="138">
        <f t="shared" ref="N77" si="14">(J77*L77)</f>
        <v>0</v>
      </c>
      <c r="O77" s="65"/>
    </row>
    <row r="78" spans="1:15" s="67" customFormat="1" ht="21" customHeight="1" x14ac:dyDescent="0.35">
      <c r="A78" s="175" t="s">
        <v>68</v>
      </c>
      <c r="B78" s="176"/>
      <c r="C78" s="177"/>
      <c r="D78" s="120">
        <v>0</v>
      </c>
      <c r="E78" s="122" t="s">
        <v>9</v>
      </c>
      <c r="F78" s="119"/>
      <c r="G78" s="122" t="s">
        <v>10</v>
      </c>
      <c r="H78" s="122">
        <f t="shared" si="10"/>
        <v>0</v>
      </c>
      <c r="I78" s="138"/>
      <c r="J78" s="164">
        <f t="shared" si="12"/>
        <v>0</v>
      </c>
      <c r="K78" s="122" t="s">
        <v>9</v>
      </c>
      <c r="L78" s="119"/>
      <c r="M78" s="122" t="s">
        <v>10</v>
      </c>
      <c r="N78" s="138">
        <f t="shared" ref="N78:N86" si="15">IF(J78&gt;32,"0",J78*L78)</f>
        <v>0</v>
      </c>
      <c r="O78" s="65" t="s">
        <v>14</v>
      </c>
    </row>
    <row r="79" spans="1:15" s="67" customFormat="1" ht="21" customHeight="1" x14ac:dyDescent="0.35">
      <c r="A79" s="175" t="s">
        <v>69</v>
      </c>
      <c r="B79" s="176"/>
      <c r="C79" s="177"/>
      <c r="D79" s="120">
        <v>0</v>
      </c>
      <c r="E79" s="122" t="s">
        <v>9</v>
      </c>
      <c r="F79" s="119"/>
      <c r="G79" s="122" t="s">
        <v>10</v>
      </c>
      <c r="H79" s="122">
        <f t="shared" ref="H79:H86" si="16">IF(D79&gt;574, "0", D79*F79)</f>
        <v>0</v>
      </c>
      <c r="I79" s="138"/>
      <c r="J79" s="164">
        <f t="shared" si="12"/>
        <v>0</v>
      </c>
      <c r="K79" s="122" t="s">
        <v>9</v>
      </c>
      <c r="L79" s="119"/>
      <c r="M79" s="122" t="s">
        <v>10</v>
      </c>
      <c r="N79" s="138">
        <f t="shared" si="15"/>
        <v>0</v>
      </c>
      <c r="O79" s="65" t="s">
        <v>14</v>
      </c>
    </row>
    <row r="80" spans="1:15" s="67" customFormat="1" ht="21" customHeight="1" x14ac:dyDescent="0.35">
      <c r="A80" s="175" t="s">
        <v>69</v>
      </c>
      <c r="B80" s="176"/>
      <c r="C80" s="177"/>
      <c r="D80" s="120">
        <v>0</v>
      </c>
      <c r="E80" s="122" t="s">
        <v>9</v>
      </c>
      <c r="F80" s="119"/>
      <c r="G80" s="122" t="s">
        <v>10</v>
      </c>
      <c r="H80" s="122">
        <f t="shared" si="16"/>
        <v>0</v>
      </c>
      <c r="I80" s="138"/>
      <c r="J80" s="164">
        <f t="shared" si="12"/>
        <v>0</v>
      </c>
      <c r="K80" s="122" t="s">
        <v>9</v>
      </c>
      <c r="L80" s="119"/>
      <c r="M80" s="122" t="s">
        <v>10</v>
      </c>
      <c r="N80" s="138">
        <f t="shared" si="15"/>
        <v>0</v>
      </c>
      <c r="O80" s="65" t="s">
        <v>14</v>
      </c>
    </row>
    <row r="81" spans="1:21" s="67" customFormat="1" ht="21" customHeight="1" x14ac:dyDescent="0.35">
      <c r="A81" s="175" t="s">
        <v>69</v>
      </c>
      <c r="B81" s="176"/>
      <c r="C81" s="177"/>
      <c r="D81" s="120">
        <v>0</v>
      </c>
      <c r="E81" s="122" t="s">
        <v>9</v>
      </c>
      <c r="F81" s="119"/>
      <c r="G81" s="122" t="s">
        <v>10</v>
      </c>
      <c r="H81" s="122">
        <f t="shared" si="16"/>
        <v>0</v>
      </c>
      <c r="I81" s="138"/>
      <c r="J81" s="164">
        <f t="shared" si="12"/>
        <v>0</v>
      </c>
      <c r="K81" s="122" t="s">
        <v>9</v>
      </c>
      <c r="L81" s="119"/>
      <c r="M81" s="122" t="s">
        <v>10</v>
      </c>
      <c r="N81" s="138">
        <f t="shared" si="15"/>
        <v>0</v>
      </c>
      <c r="O81" s="65" t="s">
        <v>14</v>
      </c>
    </row>
    <row r="82" spans="1:21" s="67" customFormat="1" ht="21" customHeight="1" x14ac:dyDescent="0.35">
      <c r="A82" s="175" t="s">
        <v>68</v>
      </c>
      <c r="B82" s="176"/>
      <c r="C82" s="177"/>
      <c r="D82" s="120">
        <v>0</v>
      </c>
      <c r="E82" s="122" t="s">
        <v>9</v>
      </c>
      <c r="F82" s="119"/>
      <c r="G82" s="122" t="s">
        <v>10</v>
      </c>
      <c r="H82" s="122">
        <f t="shared" si="16"/>
        <v>0</v>
      </c>
      <c r="I82" s="138"/>
      <c r="J82" s="164">
        <f t="shared" si="12"/>
        <v>0</v>
      </c>
      <c r="K82" s="122" t="s">
        <v>9</v>
      </c>
      <c r="L82" s="119"/>
      <c r="M82" s="122" t="s">
        <v>10</v>
      </c>
      <c r="N82" s="138">
        <f t="shared" si="15"/>
        <v>0</v>
      </c>
      <c r="O82" s="65" t="s">
        <v>14</v>
      </c>
    </row>
    <row r="83" spans="1:21" s="67" customFormat="1" ht="21" customHeight="1" x14ac:dyDescent="0.35">
      <c r="A83" s="175" t="s">
        <v>69</v>
      </c>
      <c r="B83" s="176"/>
      <c r="C83" s="177"/>
      <c r="D83" s="120">
        <v>0</v>
      </c>
      <c r="E83" s="122" t="s">
        <v>9</v>
      </c>
      <c r="F83" s="119"/>
      <c r="G83" s="122" t="s">
        <v>10</v>
      </c>
      <c r="H83" s="122">
        <f t="shared" si="16"/>
        <v>0</v>
      </c>
      <c r="I83" s="138"/>
      <c r="J83" s="164">
        <f t="shared" si="12"/>
        <v>0</v>
      </c>
      <c r="K83" s="122" t="s">
        <v>9</v>
      </c>
      <c r="L83" s="119"/>
      <c r="M83" s="122" t="s">
        <v>10</v>
      </c>
      <c r="N83" s="138">
        <f t="shared" si="15"/>
        <v>0</v>
      </c>
      <c r="O83" s="65" t="s">
        <v>14</v>
      </c>
    </row>
    <row r="84" spans="1:21" s="67" customFormat="1" ht="21" customHeight="1" x14ac:dyDescent="0.35">
      <c r="A84" s="175" t="s">
        <v>69</v>
      </c>
      <c r="B84" s="176"/>
      <c r="C84" s="177"/>
      <c r="D84" s="120">
        <v>0</v>
      </c>
      <c r="E84" s="122" t="s">
        <v>9</v>
      </c>
      <c r="F84" s="119"/>
      <c r="G84" s="122" t="s">
        <v>10</v>
      </c>
      <c r="H84" s="122">
        <f t="shared" si="16"/>
        <v>0</v>
      </c>
      <c r="I84" s="138"/>
      <c r="J84" s="164">
        <f t="shared" si="12"/>
        <v>0</v>
      </c>
      <c r="K84" s="122" t="s">
        <v>9</v>
      </c>
      <c r="L84" s="119"/>
      <c r="M84" s="122" t="s">
        <v>10</v>
      </c>
      <c r="N84" s="138">
        <f t="shared" si="15"/>
        <v>0</v>
      </c>
      <c r="O84" s="65" t="s">
        <v>14</v>
      </c>
    </row>
    <row r="85" spans="1:21" s="67" customFormat="1" ht="21" customHeight="1" x14ac:dyDescent="0.35">
      <c r="A85" s="175" t="s">
        <v>69</v>
      </c>
      <c r="B85" s="176"/>
      <c r="C85" s="177"/>
      <c r="D85" s="120">
        <v>0</v>
      </c>
      <c r="E85" s="122" t="s">
        <v>9</v>
      </c>
      <c r="F85" s="119"/>
      <c r="G85" s="122" t="s">
        <v>10</v>
      </c>
      <c r="H85" s="122">
        <f t="shared" si="16"/>
        <v>0</v>
      </c>
      <c r="I85" s="138"/>
      <c r="J85" s="164">
        <f t="shared" si="12"/>
        <v>0</v>
      </c>
      <c r="K85" s="122" t="s">
        <v>9</v>
      </c>
      <c r="L85" s="119"/>
      <c r="M85" s="122" t="s">
        <v>10</v>
      </c>
      <c r="N85" s="138">
        <f t="shared" si="15"/>
        <v>0</v>
      </c>
      <c r="O85" s="65" t="s">
        <v>14</v>
      </c>
    </row>
    <row r="86" spans="1:21" s="70" customFormat="1" ht="38.450000000000003" customHeight="1" x14ac:dyDescent="0.25">
      <c r="A86" s="172" t="s">
        <v>68</v>
      </c>
      <c r="B86" s="173"/>
      <c r="C86" s="174"/>
      <c r="D86" s="120">
        <v>0</v>
      </c>
      <c r="E86" s="124" t="s">
        <v>9</v>
      </c>
      <c r="F86" s="121"/>
      <c r="G86" s="124" t="s">
        <v>10</v>
      </c>
      <c r="H86" s="124">
        <f t="shared" si="16"/>
        <v>0</v>
      </c>
      <c r="I86" s="140"/>
      <c r="J86" s="164">
        <f t="shared" si="12"/>
        <v>0</v>
      </c>
      <c r="K86" s="124" t="s">
        <v>9</v>
      </c>
      <c r="L86" s="121"/>
      <c r="M86" s="124" t="s">
        <v>10</v>
      </c>
      <c r="N86" s="140">
        <f t="shared" si="15"/>
        <v>0</v>
      </c>
      <c r="O86" s="73" t="s">
        <v>14</v>
      </c>
    </row>
    <row r="87" spans="1:21" s="35" customFormat="1" ht="16.5" customHeight="1" x14ac:dyDescent="0.35">
      <c r="B87" s="29"/>
      <c r="C87" s="29"/>
      <c r="D87" s="29"/>
      <c r="E87" s="29"/>
      <c r="F87" s="29"/>
      <c r="G87" s="29"/>
      <c r="H87" s="29"/>
      <c r="I87" s="29"/>
      <c r="J87" s="29"/>
      <c r="K87" s="29"/>
      <c r="L87" s="29"/>
      <c r="M87" s="29"/>
      <c r="N87" s="30"/>
      <c r="O87" s="29"/>
      <c r="P87" s="29"/>
      <c r="Q87" s="29"/>
      <c r="R87" s="29"/>
      <c r="S87" s="29"/>
      <c r="T87" s="29"/>
      <c r="U87" s="29"/>
    </row>
    <row r="88" spans="1:21" s="35" customFormat="1" ht="20.25" x14ac:dyDescent="0.35">
      <c r="A88" s="7" t="s">
        <v>70</v>
      </c>
      <c r="B88" s="7"/>
      <c r="D88" s="8"/>
      <c r="E88" s="17"/>
      <c r="F88" s="170" t="s">
        <v>71</v>
      </c>
      <c r="G88" s="170"/>
      <c r="H88" s="82">
        <f>SUM(H11:H86)</f>
        <v>174</v>
      </c>
      <c r="I88" s="7"/>
      <c r="L88" s="171" t="s">
        <v>72</v>
      </c>
      <c r="M88" s="171"/>
      <c r="N88" s="85">
        <f>SUM(N11:N86)</f>
        <v>217</v>
      </c>
      <c r="P88" s="9"/>
      <c r="Q88" s="9"/>
      <c r="U88" s="7"/>
    </row>
    <row r="89" spans="1:21" s="35" customFormat="1" ht="20.25" x14ac:dyDescent="0.35">
      <c r="A89" s="7"/>
      <c r="B89" s="7"/>
      <c r="D89" s="8"/>
      <c r="E89" s="17"/>
      <c r="F89" s="10"/>
      <c r="G89" s="9"/>
      <c r="H89" s="9"/>
      <c r="I89" s="7"/>
      <c r="J89" s="9"/>
      <c r="K89" s="9"/>
      <c r="L89" s="7"/>
      <c r="M89" s="7"/>
      <c r="N89" s="9"/>
      <c r="O89" s="10"/>
      <c r="P89" s="9"/>
      <c r="Q89" s="9"/>
      <c r="R89" s="7"/>
      <c r="S89" s="7"/>
      <c r="T89" s="9"/>
      <c r="U89" s="7"/>
    </row>
    <row r="90" spans="1:21" s="35" customFormat="1" ht="20.25" x14ac:dyDescent="0.35">
      <c r="B90" s="7"/>
      <c r="C90" s="7"/>
      <c r="D90" s="8"/>
      <c r="E90" s="17"/>
      <c r="F90" s="10"/>
      <c r="G90" s="9"/>
      <c r="H90" s="9"/>
      <c r="I90" s="7"/>
      <c r="J90" s="9"/>
      <c r="K90" s="9"/>
      <c r="L90" s="7"/>
      <c r="M90" s="7"/>
      <c r="N90" s="9"/>
      <c r="O90" s="10"/>
      <c r="P90" s="9"/>
      <c r="Q90" s="9"/>
      <c r="R90" s="7"/>
      <c r="S90" s="7"/>
      <c r="T90" s="9"/>
      <c r="U90" s="7"/>
    </row>
    <row r="91" spans="1:21" s="35" customFormat="1" ht="20.25" x14ac:dyDescent="0.35">
      <c r="A91" s="7"/>
      <c r="B91" s="7"/>
      <c r="C91" s="8"/>
      <c r="D91" s="8"/>
      <c r="E91" s="17"/>
      <c r="F91" s="10"/>
      <c r="G91" s="9"/>
      <c r="H91" s="9"/>
      <c r="I91" s="7"/>
      <c r="J91" s="9"/>
      <c r="K91" s="9"/>
      <c r="L91" s="7"/>
      <c r="M91" s="7"/>
      <c r="N91" s="9"/>
      <c r="O91" s="10"/>
      <c r="P91" s="9"/>
      <c r="Q91" s="9"/>
      <c r="R91" s="7"/>
      <c r="S91" s="7"/>
      <c r="T91" s="9"/>
      <c r="U91" s="7"/>
    </row>
    <row r="92" spans="1:21" s="35" customFormat="1" ht="20.25" x14ac:dyDescent="0.35">
      <c r="A92" s="7"/>
      <c r="B92" s="7"/>
      <c r="C92" s="7"/>
      <c r="D92" s="7"/>
      <c r="E92" s="17"/>
      <c r="M92" s="7"/>
      <c r="N92" s="9"/>
      <c r="O92" s="10"/>
    </row>
    <row r="93" spans="1:21" s="35" customFormat="1" ht="20.25" x14ac:dyDescent="0.35">
      <c r="A93" s="7"/>
      <c r="B93" s="7"/>
      <c r="C93" s="7"/>
      <c r="D93" s="7"/>
      <c r="E93" s="17"/>
      <c r="F93" s="9"/>
      <c r="G93" s="7"/>
      <c r="H93" s="9"/>
      <c r="I93" s="7"/>
      <c r="J93" s="9"/>
      <c r="K93" s="9"/>
      <c r="L93" s="7"/>
      <c r="M93" s="7"/>
      <c r="N93" s="9"/>
      <c r="O93" s="10"/>
      <c r="P93" s="7"/>
      <c r="Q93" s="9"/>
      <c r="R93" s="7"/>
      <c r="S93" s="7"/>
      <c r="T93" s="9"/>
      <c r="U93" s="7"/>
    </row>
    <row r="94" spans="1:21" s="35" customFormat="1" ht="20.25" x14ac:dyDescent="0.35">
      <c r="A94" s="7"/>
      <c r="B94" s="12" t="s">
        <v>73</v>
      </c>
      <c r="F94" s="13">
        <v>0</v>
      </c>
      <c r="G94" s="7" t="s">
        <v>74</v>
      </c>
      <c r="H94" s="7" t="s">
        <v>75</v>
      </c>
      <c r="I94" s="11">
        <f>N88</f>
        <v>217</v>
      </c>
      <c r="J94" s="27" t="s">
        <v>10</v>
      </c>
      <c r="K94" s="57" t="s">
        <v>76</v>
      </c>
      <c r="L94" s="57"/>
      <c r="N94" s="74">
        <f>(F94/60)*I94</f>
        <v>0</v>
      </c>
      <c r="O94" s="22" t="s">
        <v>77</v>
      </c>
      <c r="S94" s="23"/>
    </row>
    <row r="95" spans="1:21" s="35" customFormat="1" ht="20.25" x14ac:dyDescent="0.35">
      <c r="A95" s="7"/>
      <c r="B95" s="7"/>
      <c r="C95" s="12"/>
      <c r="D95" s="7"/>
      <c r="E95" s="17"/>
      <c r="F95" s="9"/>
      <c r="G95" s="7"/>
      <c r="H95" s="9"/>
      <c r="I95" s="7"/>
      <c r="J95" s="9"/>
      <c r="K95" s="9"/>
      <c r="L95" s="21"/>
      <c r="M95" s="7"/>
      <c r="N95" s="9"/>
      <c r="O95" s="10"/>
      <c r="P95" s="7"/>
      <c r="Q95" s="9"/>
      <c r="R95" s="7"/>
      <c r="S95" s="7"/>
      <c r="T95" s="9"/>
      <c r="U95" s="7"/>
    </row>
    <row r="96" spans="1:21" s="35" customFormat="1" ht="20.25" x14ac:dyDescent="0.35">
      <c r="A96" s="7"/>
      <c r="B96" s="7"/>
      <c r="C96" s="12"/>
      <c r="D96" s="7"/>
      <c r="E96" s="17"/>
      <c r="F96" s="9"/>
      <c r="G96" s="7"/>
      <c r="H96" s="9"/>
      <c r="I96" s="7"/>
      <c r="J96" s="9"/>
      <c r="K96" s="9"/>
      <c r="L96" s="21"/>
      <c r="M96" s="7"/>
      <c r="N96" s="9"/>
      <c r="O96" s="10"/>
      <c r="P96" s="7"/>
      <c r="Q96" s="9"/>
      <c r="R96" s="7"/>
      <c r="S96" s="7"/>
      <c r="T96" s="9"/>
      <c r="U96" s="7"/>
    </row>
    <row r="97" spans="1:21" s="35" customFormat="1" ht="20.25" x14ac:dyDescent="0.35">
      <c r="A97" s="7"/>
      <c r="B97" s="7"/>
      <c r="C97" s="12"/>
      <c r="D97" s="7"/>
      <c r="E97" s="17"/>
      <c r="F97" s="9"/>
      <c r="G97" s="7"/>
      <c r="H97" s="9"/>
      <c r="I97" s="7"/>
      <c r="J97" s="9"/>
      <c r="K97" s="9"/>
      <c r="L97" s="21"/>
      <c r="M97" s="7"/>
      <c r="N97" s="9"/>
      <c r="O97" s="10"/>
      <c r="P97" s="7"/>
      <c r="Q97" s="9"/>
      <c r="R97" s="7"/>
      <c r="S97" s="7"/>
      <c r="T97" s="9"/>
      <c r="U97" s="7"/>
    </row>
    <row r="98" spans="1:21" s="35" customFormat="1" ht="12" customHeight="1" x14ac:dyDescent="0.35">
      <c r="A98" s="7"/>
      <c r="B98" s="7"/>
      <c r="C98" s="12"/>
      <c r="D98" s="7"/>
      <c r="E98" s="17"/>
      <c r="F98" s="9"/>
      <c r="G98" s="7"/>
      <c r="H98" s="9"/>
      <c r="I98" s="7"/>
      <c r="J98" s="9"/>
      <c r="K98" s="9"/>
      <c r="L98" s="21"/>
      <c r="M98" s="7"/>
      <c r="N98" s="9"/>
      <c r="O98" s="10"/>
      <c r="P98" s="7"/>
      <c r="Q98" s="9"/>
      <c r="R98" s="7"/>
      <c r="S98" s="7"/>
      <c r="T98" s="9"/>
      <c r="U98" s="7"/>
    </row>
    <row r="99" spans="1:21" s="35" customFormat="1" ht="27.6" customHeight="1" x14ac:dyDescent="0.35">
      <c r="A99" s="7"/>
      <c r="B99" s="7"/>
      <c r="C99" s="12"/>
      <c r="D99" s="98"/>
      <c r="E99" s="96"/>
      <c r="F99" s="96"/>
      <c r="G99" s="204" t="s">
        <v>71</v>
      </c>
      <c r="H99" s="204"/>
      <c r="I99" s="204"/>
      <c r="J99" s="95"/>
      <c r="K99" s="97">
        <f>H88</f>
        <v>174</v>
      </c>
      <c r="L99" s="96" t="s">
        <v>6</v>
      </c>
      <c r="M99" s="96"/>
      <c r="N99" s="99"/>
      <c r="O99" s="10"/>
      <c r="P99" s="7"/>
      <c r="Q99" s="9"/>
      <c r="R99" s="7"/>
      <c r="S99" s="7"/>
      <c r="T99" s="9"/>
      <c r="U99" s="7"/>
    </row>
    <row r="100" spans="1:21" s="35" customFormat="1" ht="21" customHeight="1" x14ac:dyDescent="0.35">
      <c r="A100" s="7"/>
      <c r="B100" s="7"/>
      <c r="C100" s="7"/>
      <c r="D100" s="100"/>
      <c r="G100" s="188" t="s">
        <v>78</v>
      </c>
      <c r="H100" s="188"/>
      <c r="I100" s="188"/>
      <c r="J100" s="30" t="s">
        <v>14</v>
      </c>
      <c r="K100" s="24">
        <v>24</v>
      </c>
      <c r="L100" s="7" t="s">
        <v>79</v>
      </c>
      <c r="M100" s="7"/>
      <c r="N100" s="101"/>
      <c r="O100" s="10"/>
      <c r="P100" s="7"/>
      <c r="Q100" s="9"/>
      <c r="R100" s="7"/>
      <c r="S100" s="7"/>
      <c r="T100" s="9"/>
      <c r="U100" s="7"/>
    </row>
    <row r="101" spans="1:21" s="35" customFormat="1" ht="21" customHeight="1" x14ac:dyDescent="0.35">
      <c r="A101" s="7"/>
      <c r="B101" s="7"/>
      <c r="C101" s="7"/>
      <c r="D101" s="100"/>
      <c r="E101" s="29"/>
      <c r="F101" s="29"/>
      <c r="G101" s="7" t="s">
        <v>80</v>
      </c>
      <c r="H101" s="30"/>
      <c r="I101" s="30"/>
      <c r="J101" s="102" t="s">
        <v>10</v>
      </c>
      <c r="K101" s="25">
        <f>K99*K100</f>
        <v>4176</v>
      </c>
      <c r="L101" s="26" t="s">
        <v>77</v>
      </c>
      <c r="M101" s="7"/>
      <c r="N101" s="101"/>
      <c r="O101" s="10"/>
      <c r="P101" s="7"/>
      <c r="Q101" s="9"/>
      <c r="R101" s="7"/>
      <c r="S101" s="7"/>
      <c r="T101" s="9"/>
      <c r="U101" s="7"/>
    </row>
    <row r="102" spans="1:21" s="35" customFormat="1" ht="21" customHeight="1" x14ac:dyDescent="0.35">
      <c r="A102" s="7"/>
      <c r="B102" s="7"/>
      <c r="C102" s="7"/>
      <c r="D102" s="100"/>
      <c r="E102" s="29"/>
      <c r="F102" s="29"/>
      <c r="G102" s="7" t="s">
        <v>81</v>
      </c>
      <c r="H102" s="30"/>
      <c r="I102" s="30"/>
      <c r="J102" s="102" t="s">
        <v>82</v>
      </c>
      <c r="K102" s="58">
        <f>ROUND(N94,0)</f>
        <v>0</v>
      </c>
      <c r="L102" s="26" t="s">
        <v>77</v>
      </c>
      <c r="M102" s="7"/>
      <c r="N102" s="103"/>
      <c r="O102" s="10"/>
      <c r="P102" s="7"/>
      <c r="Q102" s="9"/>
      <c r="R102" s="7"/>
      <c r="S102" s="7"/>
      <c r="T102" s="147"/>
      <c r="U102" s="7"/>
    </row>
    <row r="103" spans="1:21" s="35" customFormat="1" ht="21" customHeight="1" x14ac:dyDescent="0.35">
      <c r="A103" s="7"/>
      <c r="B103" s="7"/>
      <c r="C103" s="7"/>
      <c r="D103" s="100"/>
      <c r="E103" s="29"/>
      <c r="F103" s="29"/>
      <c r="G103" s="7" t="s">
        <v>83</v>
      </c>
      <c r="H103" s="30"/>
      <c r="I103" s="30"/>
      <c r="J103" s="102" t="s">
        <v>10</v>
      </c>
      <c r="K103" s="25">
        <f>K101+K102</f>
        <v>4176</v>
      </c>
      <c r="L103" s="26" t="s">
        <v>77</v>
      </c>
      <c r="M103" s="104">
        <v>1</v>
      </c>
      <c r="N103" s="103"/>
      <c r="O103" s="10"/>
      <c r="P103" s="7"/>
      <c r="Q103" s="9"/>
      <c r="R103" s="7"/>
      <c r="S103" s="7"/>
      <c r="T103" s="90">
        <v>0</v>
      </c>
      <c r="U103" s="7"/>
    </row>
    <row r="104" spans="1:21" s="35" customFormat="1" ht="21" customHeight="1" x14ac:dyDescent="0.35">
      <c r="A104" s="7"/>
      <c r="B104" s="7"/>
      <c r="C104" s="7"/>
      <c r="D104" s="100"/>
      <c r="E104" s="29"/>
      <c r="F104" s="29"/>
      <c r="G104" s="7" t="s">
        <v>84</v>
      </c>
      <c r="H104" s="30"/>
      <c r="I104" s="30"/>
      <c r="J104" s="102" t="s">
        <v>82</v>
      </c>
      <c r="K104" s="126">
        <v>20</v>
      </c>
      <c r="L104" s="7" t="s">
        <v>85</v>
      </c>
      <c r="M104" s="104"/>
      <c r="N104" s="101"/>
      <c r="O104" s="10"/>
      <c r="P104" s="7"/>
      <c r="Q104" s="9"/>
      <c r="R104" s="7"/>
      <c r="S104" s="7"/>
      <c r="T104" s="90"/>
      <c r="U104" s="7"/>
    </row>
    <row r="105" spans="1:21" s="35" customFormat="1" ht="20.25" x14ac:dyDescent="0.35">
      <c r="A105" s="7"/>
      <c r="B105" s="7"/>
      <c r="C105" s="15"/>
      <c r="D105" s="100"/>
      <c r="E105" s="7"/>
      <c r="F105" s="7"/>
      <c r="G105" s="7" t="s">
        <v>86</v>
      </c>
      <c r="H105" s="93"/>
      <c r="I105" s="93"/>
      <c r="J105" s="102" t="s">
        <v>10</v>
      </c>
      <c r="K105" s="25">
        <f>SUM($K103+($K103*(K104/100)))</f>
        <v>5011.2</v>
      </c>
      <c r="L105" s="7" t="s">
        <v>77</v>
      </c>
      <c r="M105" s="7"/>
      <c r="N105" s="101"/>
      <c r="O105" s="10"/>
      <c r="P105" s="7"/>
      <c r="Q105" s="9"/>
      <c r="R105" s="7"/>
      <c r="S105" s="7"/>
      <c r="T105" s="9"/>
      <c r="U105" s="7"/>
    </row>
    <row r="106" spans="1:21" s="35" customFormat="1" ht="20.25" x14ac:dyDescent="0.35">
      <c r="A106" s="7"/>
      <c r="B106" s="7"/>
      <c r="C106" s="15"/>
      <c r="D106" s="100"/>
      <c r="E106" s="7"/>
      <c r="F106" s="7"/>
      <c r="G106" s="7" t="s">
        <v>87</v>
      </c>
      <c r="H106" s="94"/>
      <c r="I106" s="94"/>
      <c r="J106" s="28" t="s">
        <v>88</v>
      </c>
      <c r="K106" s="58">
        <v>1000</v>
      </c>
      <c r="L106" s="7" t="s">
        <v>79</v>
      </c>
      <c r="M106" s="7"/>
      <c r="N106" s="101"/>
      <c r="O106" s="10"/>
      <c r="P106" s="7"/>
      <c r="Q106" s="9"/>
      <c r="R106" s="7"/>
      <c r="S106" s="7"/>
      <c r="T106" s="9"/>
      <c r="U106" s="7"/>
    </row>
    <row r="107" spans="1:21" s="35" customFormat="1" ht="20.25" x14ac:dyDescent="0.35">
      <c r="A107" s="7"/>
      <c r="B107" s="7"/>
      <c r="C107" s="15"/>
      <c r="D107" s="105"/>
      <c r="E107" s="50"/>
      <c r="F107" s="50"/>
      <c r="G107" s="203"/>
      <c r="H107" s="203"/>
      <c r="I107" s="203"/>
      <c r="J107" s="51"/>
      <c r="K107" s="52"/>
      <c r="L107" s="50"/>
      <c r="M107" s="50"/>
      <c r="N107" s="106"/>
      <c r="O107" s="10"/>
      <c r="P107" s="7"/>
      <c r="Q107" s="9"/>
      <c r="R107" s="7"/>
      <c r="S107" s="7"/>
      <c r="T107" s="9"/>
      <c r="U107" s="7"/>
    </row>
    <row r="108" spans="1:21" s="35" customFormat="1" ht="21" customHeight="1" x14ac:dyDescent="0.35">
      <c r="A108" s="7"/>
      <c r="B108" s="7"/>
      <c r="C108" s="15"/>
      <c r="D108" s="107"/>
      <c r="E108" s="108"/>
      <c r="F108" s="108"/>
      <c r="G108" s="201" t="s">
        <v>89</v>
      </c>
      <c r="H108" s="201"/>
      <c r="I108" s="109"/>
      <c r="J108" s="189" t="s">
        <v>10</v>
      </c>
      <c r="K108" s="190">
        <f>ROUNDUP(K105/1000,0)</f>
        <v>6</v>
      </c>
      <c r="L108" s="209" t="s">
        <v>90</v>
      </c>
      <c r="M108" s="108"/>
      <c r="N108" s="110"/>
      <c r="O108" s="10"/>
      <c r="P108" s="7"/>
      <c r="Q108" s="9"/>
      <c r="R108" s="7"/>
      <c r="S108" s="7"/>
      <c r="T108" s="9"/>
      <c r="U108" s="7"/>
    </row>
    <row r="109" spans="1:21" s="35" customFormat="1" ht="21" customHeight="1" x14ac:dyDescent="0.35">
      <c r="A109" s="7"/>
      <c r="B109" s="7"/>
      <c r="C109" s="15"/>
      <c r="D109" s="111"/>
      <c r="E109" s="108"/>
      <c r="F109" s="108"/>
      <c r="G109" s="201"/>
      <c r="H109" s="201"/>
      <c r="I109" s="109"/>
      <c r="J109" s="189"/>
      <c r="K109" s="191"/>
      <c r="L109" s="209"/>
      <c r="M109" s="108"/>
      <c r="N109" s="110"/>
      <c r="O109" s="10"/>
      <c r="P109" s="7"/>
      <c r="Q109" s="9"/>
      <c r="R109" s="7"/>
      <c r="S109" s="7"/>
      <c r="T109" s="9"/>
      <c r="U109" s="7"/>
    </row>
    <row r="110" spans="1:21" s="35" customFormat="1" ht="21" customHeight="1" x14ac:dyDescent="0.35">
      <c r="A110" s="7"/>
      <c r="B110" s="7"/>
      <c r="C110" s="15"/>
      <c r="D110" s="112"/>
      <c r="E110" s="113"/>
      <c r="F110" s="113"/>
      <c r="G110" s="202"/>
      <c r="H110" s="202"/>
      <c r="I110" s="114"/>
      <c r="J110" s="115"/>
      <c r="K110" s="116"/>
      <c r="L110" s="116"/>
      <c r="M110" s="117"/>
      <c r="N110" s="118"/>
      <c r="O110" s="10"/>
      <c r="P110" s="7"/>
      <c r="Q110" s="9"/>
      <c r="R110" s="7"/>
      <c r="S110" s="7"/>
      <c r="T110" s="9"/>
      <c r="U110" s="7"/>
    </row>
    <row r="111" spans="1:21" ht="21" customHeight="1" x14ac:dyDescent="0.35">
      <c r="A111" s="7"/>
      <c r="B111" s="7"/>
      <c r="C111" s="15"/>
      <c r="D111" s="46"/>
      <c r="E111" s="46"/>
      <c r="F111" s="46"/>
      <c r="G111" s="46"/>
      <c r="H111" s="46"/>
      <c r="I111" s="46"/>
      <c r="J111" s="47"/>
      <c r="K111" s="48"/>
      <c r="L111" s="48"/>
      <c r="M111" s="49"/>
      <c r="N111" s="9"/>
      <c r="O111" s="10"/>
      <c r="P111" s="7"/>
      <c r="Q111" s="9"/>
      <c r="R111" s="7"/>
      <c r="S111" s="7"/>
      <c r="T111" s="9"/>
      <c r="U111" s="7"/>
    </row>
    <row r="112" spans="1:21" ht="21" customHeight="1" x14ac:dyDescent="0.35">
      <c r="A112" s="7"/>
      <c r="B112" s="7"/>
      <c r="C112" s="15"/>
      <c r="D112" s="46"/>
      <c r="E112" s="46"/>
      <c r="F112" s="46"/>
      <c r="G112" s="46"/>
      <c r="H112" s="46"/>
      <c r="I112" s="46"/>
      <c r="J112" s="47"/>
      <c r="K112" s="48"/>
      <c r="L112" s="48"/>
      <c r="M112" s="49"/>
      <c r="N112" s="9"/>
      <c r="O112" s="10"/>
      <c r="P112" s="7"/>
      <c r="Q112" s="9"/>
      <c r="R112" s="7"/>
      <c r="S112" s="7"/>
      <c r="T112" s="9"/>
      <c r="U112" s="7"/>
    </row>
    <row r="113" spans="1:21" ht="20.25" x14ac:dyDescent="0.35">
      <c r="A113" s="7"/>
      <c r="B113" s="7"/>
      <c r="C113" s="16"/>
      <c r="D113" s="18"/>
      <c r="E113" s="187"/>
      <c r="F113" s="187"/>
      <c r="G113" s="187"/>
      <c r="H113" s="187"/>
      <c r="I113" s="187"/>
      <c r="J113" s="187"/>
      <c r="K113" s="187"/>
      <c r="L113" s="187"/>
      <c r="M113" s="187"/>
      <c r="N113" s="187"/>
      <c r="O113" s="187"/>
      <c r="P113" s="7"/>
      <c r="Q113" s="9"/>
      <c r="R113" s="7"/>
      <c r="S113" s="7"/>
      <c r="T113" s="9"/>
      <c r="U113" s="7"/>
    </row>
    <row r="114" spans="1:21" ht="20.25" x14ac:dyDescent="0.35">
      <c r="A114" s="7"/>
      <c r="B114" s="7"/>
      <c r="D114" s="205" t="s">
        <v>91</v>
      </c>
      <c r="E114" s="205"/>
      <c r="F114" s="205"/>
      <c r="G114" s="205"/>
      <c r="H114" s="205"/>
      <c r="I114" s="205"/>
      <c r="J114" s="205"/>
      <c r="K114" s="205"/>
      <c r="L114" s="205"/>
      <c r="M114" s="205"/>
      <c r="N114" s="205"/>
      <c r="O114" s="60"/>
      <c r="P114" s="60"/>
      <c r="Q114" s="60"/>
      <c r="R114" s="60"/>
      <c r="S114" s="60"/>
      <c r="T114" s="60"/>
      <c r="U114" s="7"/>
    </row>
    <row r="115" spans="1:21" ht="21" customHeight="1" x14ac:dyDescent="0.35">
      <c r="A115" s="7"/>
      <c r="B115" s="7"/>
      <c r="D115" s="198" t="s">
        <v>92</v>
      </c>
      <c r="E115" s="198"/>
      <c r="F115" s="198"/>
      <c r="G115" s="198"/>
      <c r="H115" s="198"/>
      <c r="I115" s="198"/>
      <c r="J115" s="198"/>
      <c r="K115" s="198"/>
      <c r="L115" s="198"/>
      <c r="M115" s="198"/>
      <c r="N115" s="198"/>
      <c r="O115" s="61"/>
      <c r="P115" s="61"/>
      <c r="Q115" s="61"/>
      <c r="R115" s="30"/>
      <c r="S115" s="30"/>
      <c r="T115" s="30"/>
      <c r="U115" s="7"/>
    </row>
    <row r="116" spans="1:21" ht="21" customHeight="1" x14ac:dyDescent="0.35">
      <c r="A116" s="7"/>
      <c r="B116" s="7"/>
      <c r="D116" s="199" t="s">
        <v>93</v>
      </c>
      <c r="E116" s="199"/>
      <c r="F116" s="199"/>
      <c r="G116" s="199"/>
      <c r="H116" s="199"/>
      <c r="I116" s="199"/>
      <c r="J116" s="199"/>
      <c r="K116" s="199"/>
      <c r="L116" s="199"/>
      <c r="M116" s="199"/>
      <c r="N116" s="199"/>
      <c r="O116" s="61"/>
      <c r="P116" s="61"/>
      <c r="Q116" s="61"/>
      <c r="R116" s="30"/>
      <c r="S116" s="30"/>
      <c r="T116" s="30"/>
      <c r="U116" s="7"/>
    </row>
    <row r="117" spans="1:21" ht="20.25" x14ac:dyDescent="0.35">
      <c r="A117" s="7"/>
      <c r="B117" s="7"/>
      <c r="C117" s="61"/>
      <c r="N117" s="61"/>
      <c r="O117" s="61"/>
      <c r="P117" s="61"/>
      <c r="Q117" s="61"/>
      <c r="R117" s="91"/>
      <c r="S117" s="91"/>
      <c r="T117" s="30"/>
      <c r="U117" s="92"/>
    </row>
    <row r="118" spans="1:21" ht="20.25" x14ac:dyDescent="0.35">
      <c r="A118" s="7"/>
      <c r="B118" s="7"/>
      <c r="C118" s="9"/>
      <c r="D118" s="200" t="str">
        <f ca="1">("©")&amp;TEXT(TODAY(), "YYYY ")&amp;TEXT(TODAY(),"YY")&amp;_xlfn.ISOWEEKNUM(TODAY())&amp;WEEKDAY(TODAY()-1)</f>
        <v>©2025 25323</v>
      </c>
      <c r="E118" s="200"/>
      <c r="F118" s="200"/>
      <c r="G118" s="200"/>
      <c r="H118" s="200"/>
      <c r="I118" s="200"/>
      <c r="J118" s="200"/>
      <c r="K118" s="200"/>
      <c r="L118" s="200"/>
      <c r="M118" s="200"/>
      <c r="N118" s="200"/>
      <c r="O118" s="9"/>
      <c r="P118" s="9"/>
      <c r="Q118" s="9"/>
      <c r="R118" s="9"/>
      <c r="S118" s="9"/>
      <c r="T118" s="9"/>
      <c r="U118" s="7"/>
    </row>
    <row r="119" spans="1:21" ht="20.25" x14ac:dyDescent="0.35">
      <c r="A119" s="7"/>
      <c r="B119" s="7"/>
      <c r="C119" s="7"/>
      <c r="D119" s="7"/>
      <c r="E119" s="17"/>
      <c r="F119" s="9"/>
      <c r="G119" s="7"/>
      <c r="H119" s="9"/>
      <c r="I119" s="7"/>
      <c r="J119" s="9"/>
      <c r="K119" s="9"/>
      <c r="L119" s="7"/>
      <c r="M119" s="7"/>
      <c r="N119" s="9"/>
      <c r="O119" s="10"/>
      <c r="P119" s="7"/>
      <c r="Q119" s="9"/>
      <c r="R119" s="7"/>
      <c r="S119" s="7"/>
      <c r="T119" s="9"/>
      <c r="U119" s="7"/>
    </row>
    <row r="120" spans="1:21" ht="20.25" x14ac:dyDescent="0.35">
      <c r="A120" s="7"/>
      <c r="B120" s="7"/>
      <c r="C120" s="7"/>
      <c r="D120" s="7"/>
      <c r="E120" s="17"/>
      <c r="F120" s="9"/>
      <c r="G120" s="7"/>
      <c r="H120" s="9"/>
      <c r="I120" s="7"/>
      <c r="J120" s="9"/>
      <c r="K120" s="9"/>
      <c r="L120" s="7"/>
      <c r="M120" s="7"/>
      <c r="N120" s="9"/>
      <c r="O120" s="10"/>
      <c r="P120" s="7"/>
      <c r="Q120" s="9"/>
      <c r="R120" s="7"/>
      <c r="S120" s="7"/>
      <c r="T120" s="9"/>
      <c r="U120" s="7"/>
    </row>
    <row r="121" spans="1:21" ht="20.25" x14ac:dyDescent="0.35">
      <c r="A121" s="7"/>
      <c r="B121" s="7"/>
      <c r="C121" s="7"/>
      <c r="D121" s="7"/>
      <c r="E121" s="17"/>
      <c r="F121" s="9"/>
      <c r="G121" s="7"/>
      <c r="H121" s="9"/>
      <c r="I121" s="7"/>
      <c r="J121" s="9"/>
      <c r="K121" s="9"/>
      <c r="L121" s="7"/>
      <c r="M121" s="7"/>
      <c r="N121" s="9"/>
      <c r="O121" s="10"/>
      <c r="P121" s="7"/>
      <c r="Q121" s="9"/>
      <c r="R121" s="7"/>
      <c r="S121" s="7"/>
      <c r="T121" s="9"/>
      <c r="U121" s="7"/>
    </row>
    <row r="122" spans="1:21" ht="20.25" x14ac:dyDescent="0.35">
      <c r="A122" s="7"/>
      <c r="B122" s="7"/>
      <c r="C122" s="7"/>
      <c r="D122" s="7"/>
      <c r="E122" s="17"/>
      <c r="F122" s="9"/>
      <c r="G122" s="7"/>
      <c r="H122" s="9"/>
      <c r="I122" s="7"/>
      <c r="J122" s="9"/>
      <c r="K122" s="9"/>
      <c r="L122" s="7"/>
      <c r="M122" s="7"/>
      <c r="N122" s="9"/>
      <c r="O122" s="10"/>
      <c r="P122" s="7"/>
      <c r="Q122" s="9"/>
      <c r="R122" s="7"/>
      <c r="S122" s="7"/>
      <c r="T122" s="9"/>
      <c r="U122" s="7"/>
    </row>
    <row r="123" spans="1:21" ht="20.25" x14ac:dyDescent="0.35">
      <c r="A123" s="7"/>
      <c r="B123" s="7"/>
      <c r="C123" s="7"/>
      <c r="D123" s="7"/>
      <c r="E123" s="17"/>
      <c r="F123" s="9"/>
      <c r="G123" s="7"/>
      <c r="H123" s="9"/>
      <c r="I123" s="7"/>
      <c r="J123" s="9"/>
      <c r="K123" s="9"/>
      <c r="L123" s="7"/>
      <c r="M123" s="7"/>
      <c r="N123" s="9"/>
      <c r="O123" s="10"/>
      <c r="P123" s="7"/>
      <c r="Q123" s="9"/>
      <c r="R123" s="7"/>
      <c r="S123" s="7"/>
      <c r="T123" s="9"/>
      <c r="U123" s="7"/>
    </row>
    <row r="124" spans="1:21" ht="20.25" x14ac:dyDescent="0.35">
      <c r="A124" s="7"/>
      <c r="B124" s="7"/>
      <c r="C124" s="7"/>
      <c r="D124" s="7"/>
      <c r="E124" s="17"/>
      <c r="F124" s="9"/>
      <c r="G124" s="7"/>
      <c r="H124" s="9"/>
      <c r="I124" s="7"/>
      <c r="J124" s="9"/>
      <c r="K124" s="9"/>
      <c r="L124" s="7"/>
      <c r="M124" s="7"/>
      <c r="N124" s="9"/>
      <c r="O124" s="10"/>
      <c r="P124" s="7"/>
      <c r="Q124" s="9"/>
      <c r="R124" s="7"/>
      <c r="S124" s="7"/>
      <c r="T124" s="9"/>
      <c r="U124" s="7"/>
    </row>
    <row r="125" spans="1:21" ht="20.25" x14ac:dyDescent="0.35">
      <c r="A125" s="7"/>
      <c r="B125" s="7"/>
      <c r="C125" s="7"/>
      <c r="D125" s="7"/>
      <c r="E125" s="17"/>
      <c r="F125" s="9"/>
      <c r="G125" s="7"/>
      <c r="H125" s="9"/>
      <c r="I125" s="7"/>
      <c r="J125" s="9"/>
      <c r="K125" s="9"/>
      <c r="L125" s="7"/>
      <c r="M125" s="7"/>
      <c r="N125" s="9"/>
      <c r="O125" s="10"/>
      <c r="P125" s="7"/>
      <c r="Q125" s="9"/>
      <c r="R125" s="7"/>
      <c r="S125" s="7"/>
      <c r="T125" s="9"/>
      <c r="U125" s="7"/>
    </row>
    <row r="126" spans="1:21" ht="20.25" x14ac:dyDescent="0.35">
      <c r="A126" s="7"/>
      <c r="B126" s="7"/>
      <c r="C126" s="7"/>
      <c r="D126" s="7"/>
      <c r="E126" s="17"/>
      <c r="F126" s="9"/>
      <c r="G126" s="7"/>
      <c r="H126" s="9"/>
      <c r="I126" s="7"/>
      <c r="J126" s="9"/>
      <c r="K126" s="9"/>
      <c r="L126" s="7"/>
      <c r="M126" s="7"/>
      <c r="N126" s="9"/>
      <c r="O126" s="10"/>
      <c r="P126" s="7"/>
      <c r="Q126" s="9"/>
      <c r="R126" s="7"/>
      <c r="S126" s="7"/>
      <c r="T126" s="9"/>
      <c r="U126" s="7"/>
    </row>
    <row r="127" spans="1:21" ht="20.25" x14ac:dyDescent="0.35">
      <c r="A127" s="7"/>
      <c r="B127" s="7"/>
      <c r="C127" s="7"/>
      <c r="D127" s="7"/>
      <c r="E127" s="17"/>
      <c r="F127" s="9"/>
      <c r="G127" s="7"/>
      <c r="H127" s="9"/>
      <c r="I127" s="7"/>
      <c r="J127" s="9"/>
      <c r="K127" s="9"/>
      <c r="L127" s="7"/>
      <c r="M127" s="7"/>
      <c r="N127" s="9"/>
      <c r="O127" s="10"/>
      <c r="P127" s="7"/>
      <c r="Q127" s="9"/>
      <c r="R127" s="7"/>
      <c r="S127" s="7"/>
      <c r="T127" s="9"/>
      <c r="U127" s="7"/>
    </row>
    <row r="128" spans="1:21" ht="20.25" x14ac:dyDescent="0.35">
      <c r="A128" s="7"/>
      <c r="B128" s="7"/>
      <c r="C128" s="7"/>
      <c r="D128" s="7"/>
      <c r="E128" s="17"/>
      <c r="F128" s="9"/>
      <c r="G128" s="7"/>
      <c r="H128" s="9"/>
      <c r="I128" s="7"/>
      <c r="J128" s="9"/>
      <c r="K128" s="9"/>
      <c r="L128" s="7"/>
      <c r="M128" s="7"/>
      <c r="N128" s="9"/>
      <c r="O128" s="10"/>
      <c r="P128" s="7"/>
      <c r="Q128" s="9"/>
      <c r="R128" s="7"/>
      <c r="S128" s="7"/>
      <c r="T128" s="9"/>
      <c r="U128" s="7"/>
    </row>
    <row r="129" spans="1:21" ht="20.25" x14ac:dyDescent="0.35">
      <c r="A129" s="7"/>
      <c r="B129" s="7"/>
      <c r="C129" s="7"/>
      <c r="D129" s="7"/>
      <c r="E129" s="17"/>
      <c r="F129" s="9"/>
      <c r="G129" s="7"/>
      <c r="H129" s="9"/>
      <c r="I129" s="7"/>
      <c r="J129" s="9"/>
      <c r="K129" s="9"/>
      <c r="L129" s="7"/>
      <c r="M129" s="7"/>
      <c r="N129" s="9"/>
      <c r="O129" s="10"/>
      <c r="P129" s="7"/>
      <c r="Q129" s="9"/>
      <c r="R129" s="7"/>
      <c r="S129" s="7"/>
      <c r="T129" s="9"/>
      <c r="U129" s="7"/>
    </row>
    <row r="130" spans="1:21" ht="20.25" x14ac:dyDescent="0.35">
      <c r="A130" s="7"/>
      <c r="B130" s="7"/>
      <c r="C130" s="7"/>
      <c r="D130" s="7"/>
      <c r="E130" s="17"/>
      <c r="F130" s="9"/>
      <c r="G130" s="7"/>
      <c r="H130" s="9"/>
      <c r="I130" s="7"/>
      <c r="J130" s="9"/>
      <c r="K130" s="9"/>
      <c r="L130" s="7"/>
      <c r="M130" s="7"/>
      <c r="N130" s="9"/>
      <c r="O130" s="10"/>
      <c r="P130" s="7"/>
      <c r="Q130" s="9"/>
      <c r="R130" s="7"/>
      <c r="S130" s="7"/>
      <c r="T130" s="9"/>
      <c r="U130" s="7"/>
    </row>
    <row r="131" spans="1:21" ht="20.25" x14ac:dyDescent="0.35">
      <c r="A131" s="7"/>
      <c r="B131" s="7"/>
      <c r="C131" s="7"/>
      <c r="D131" s="7"/>
      <c r="E131" s="17"/>
      <c r="F131" s="9"/>
      <c r="G131" s="7"/>
      <c r="H131" s="9"/>
      <c r="I131" s="7"/>
      <c r="J131" s="9"/>
      <c r="K131" s="9"/>
      <c r="L131" s="7"/>
      <c r="M131" s="7"/>
      <c r="N131" s="9"/>
      <c r="O131" s="10"/>
      <c r="P131" s="7"/>
      <c r="Q131" s="9"/>
      <c r="R131" s="7"/>
      <c r="S131" s="7"/>
      <c r="T131" s="9"/>
      <c r="U131" s="7"/>
    </row>
    <row r="132" spans="1:21" ht="20.25" x14ac:dyDescent="0.35">
      <c r="A132" s="7"/>
      <c r="B132" s="7"/>
      <c r="C132" s="7"/>
      <c r="D132" s="7"/>
      <c r="E132" s="17"/>
      <c r="F132" s="9"/>
      <c r="G132" s="7"/>
      <c r="H132" s="9"/>
      <c r="I132" s="7"/>
      <c r="J132" s="9"/>
      <c r="K132" s="9"/>
      <c r="L132" s="7"/>
      <c r="M132" s="7"/>
      <c r="N132" s="9"/>
      <c r="O132" s="10"/>
      <c r="P132" s="7"/>
      <c r="Q132" s="9"/>
      <c r="R132" s="7"/>
      <c r="S132" s="7"/>
      <c r="T132" s="9"/>
      <c r="U132" s="7"/>
    </row>
    <row r="133" spans="1:21" ht="20.25" x14ac:dyDescent="0.35">
      <c r="A133" s="7"/>
      <c r="B133" s="7"/>
      <c r="C133" s="7"/>
      <c r="D133" s="7"/>
      <c r="E133" s="17"/>
      <c r="F133" s="9"/>
      <c r="G133" s="7"/>
      <c r="H133" s="9"/>
      <c r="I133" s="7"/>
      <c r="J133" s="9"/>
      <c r="K133" s="9"/>
      <c r="L133" s="7"/>
      <c r="M133" s="7"/>
      <c r="N133" s="9"/>
      <c r="O133" s="10"/>
      <c r="P133" s="7"/>
      <c r="Q133" s="9"/>
      <c r="R133" s="7"/>
      <c r="S133" s="7"/>
      <c r="T133" s="9"/>
      <c r="U133" s="7"/>
    </row>
    <row r="134" spans="1:21" ht="20.25" x14ac:dyDescent="0.35">
      <c r="A134" s="7"/>
      <c r="B134" s="7"/>
      <c r="C134" s="7"/>
      <c r="D134" s="7"/>
      <c r="E134" s="17"/>
      <c r="F134" s="9"/>
      <c r="G134" s="7"/>
      <c r="H134" s="9"/>
      <c r="I134" s="7"/>
      <c r="J134" s="9"/>
      <c r="K134" s="9"/>
      <c r="L134" s="7"/>
      <c r="M134" s="7"/>
      <c r="N134" s="9"/>
      <c r="O134" s="10"/>
      <c r="P134" s="7"/>
      <c r="Q134" s="9"/>
      <c r="R134" s="7"/>
      <c r="S134" s="7"/>
      <c r="T134" s="9"/>
      <c r="U134" s="7"/>
    </row>
    <row r="135" spans="1:21" ht="20.25" x14ac:dyDescent="0.35">
      <c r="A135" s="7"/>
      <c r="B135" s="7"/>
      <c r="C135" s="7"/>
      <c r="D135" s="7"/>
      <c r="E135" s="17"/>
      <c r="F135" s="9"/>
      <c r="G135" s="7"/>
      <c r="H135" s="9"/>
      <c r="I135" s="7"/>
      <c r="J135" s="9"/>
      <c r="K135" s="9"/>
      <c r="L135" s="7"/>
      <c r="M135" s="7"/>
      <c r="N135" s="9"/>
      <c r="O135" s="10"/>
      <c r="P135" s="7"/>
      <c r="Q135" s="9"/>
      <c r="R135" s="7"/>
      <c r="S135" s="7"/>
      <c r="T135" s="9"/>
      <c r="U135" s="7"/>
    </row>
    <row r="136" spans="1:21" ht="20.25" x14ac:dyDescent="0.35">
      <c r="A136" s="7"/>
      <c r="B136" s="7"/>
      <c r="C136" s="7"/>
      <c r="D136" s="7"/>
      <c r="E136" s="17"/>
      <c r="F136" s="9"/>
      <c r="G136" s="7"/>
      <c r="H136" s="9"/>
      <c r="I136" s="7"/>
      <c r="J136" s="9"/>
      <c r="K136" s="9"/>
      <c r="L136" s="7"/>
      <c r="M136" s="7"/>
      <c r="N136" s="9"/>
      <c r="O136" s="10"/>
      <c r="P136" s="7"/>
      <c r="Q136" s="9"/>
      <c r="R136" s="7"/>
      <c r="S136" s="7"/>
      <c r="T136" s="9"/>
      <c r="U136" s="7"/>
    </row>
    <row r="137" spans="1:21" ht="20.25" x14ac:dyDescent="0.35">
      <c r="A137" s="7"/>
      <c r="B137" s="7"/>
      <c r="C137" s="7"/>
      <c r="D137" s="7"/>
      <c r="E137" s="17"/>
      <c r="F137" s="9"/>
      <c r="G137" s="7"/>
      <c r="H137" s="9"/>
      <c r="I137" s="7"/>
      <c r="J137" s="9"/>
      <c r="K137" s="9"/>
      <c r="L137" s="7"/>
      <c r="M137" s="7"/>
      <c r="N137" s="9"/>
      <c r="O137" s="10"/>
      <c r="P137" s="7"/>
      <c r="Q137" s="9"/>
      <c r="R137" s="7"/>
      <c r="S137" s="7"/>
      <c r="T137" s="9"/>
      <c r="U137" s="7"/>
    </row>
    <row r="138" spans="1:21" ht="20.25" x14ac:dyDescent="0.35">
      <c r="A138" s="7"/>
      <c r="B138" s="7"/>
      <c r="C138" s="7"/>
      <c r="D138" s="7"/>
      <c r="E138" s="17"/>
      <c r="F138" s="9"/>
      <c r="G138" s="7"/>
      <c r="H138" s="9"/>
      <c r="I138" s="7"/>
      <c r="J138" s="9"/>
      <c r="K138" s="9"/>
      <c r="L138" s="7"/>
      <c r="M138" s="7"/>
      <c r="N138" s="9"/>
      <c r="O138" s="10"/>
      <c r="P138" s="7"/>
      <c r="Q138" s="9"/>
      <c r="R138" s="7"/>
      <c r="S138" s="7"/>
      <c r="T138" s="9"/>
      <c r="U138" s="7"/>
    </row>
    <row r="139" spans="1:21" ht="20.25" x14ac:dyDescent="0.35">
      <c r="A139" s="7"/>
      <c r="B139" s="7"/>
      <c r="C139" s="7"/>
      <c r="D139" s="7"/>
      <c r="E139" s="17"/>
      <c r="F139" s="9"/>
      <c r="G139" s="7"/>
      <c r="H139" s="9"/>
      <c r="I139" s="7"/>
      <c r="J139" s="9"/>
      <c r="K139" s="9"/>
      <c r="L139" s="7"/>
      <c r="M139" s="7"/>
      <c r="N139" s="9"/>
      <c r="O139" s="10"/>
      <c r="P139" s="7"/>
      <c r="Q139" s="9"/>
      <c r="R139" s="7"/>
      <c r="S139" s="7"/>
      <c r="T139" s="9"/>
      <c r="U139" s="7"/>
    </row>
    <row r="140" spans="1:21" ht="20.25" x14ac:dyDescent="0.35">
      <c r="A140" s="7"/>
      <c r="B140" s="7"/>
      <c r="C140" s="7"/>
      <c r="D140" s="7"/>
      <c r="E140" s="17"/>
      <c r="F140" s="9"/>
      <c r="G140" s="7"/>
      <c r="H140" s="9"/>
      <c r="I140" s="7"/>
      <c r="J140" s="9"/>
      <c r="K140" s="9"/>
      <c r="L140" s="7"/>
      <c r="M140" s="7"/>
      <c r="N140" s="9"/>
      <c r="O140" s="10"/>
      <c r="P140" s="7"/>
      <c r="Q140" s="9"/>
      <c r="R140" s="7"/>
      <c r="S140" s="7"/>
      <c r="T140" s="9"/>
      <c r="U140" s="7"/>
    </row>
    <row r="141" spans="1:21" ht="20.25" x14ac:dyDescent="0.35">
      <c r="A141" s="7"/>
      <c r="B141" s="7"/>
      <c r="C141" s="7"/>
      <c r="D141" s="7"/>
      <c r="E141" s="17"/>
      <c r="F141" s="9"/>
      <c r="G141" s="7"/>
      <c r="H141" s="9"/>
      <c r="I141" s="7"/>
      <c r="J141" s="9"/>
      <c r="K141" s="9"/>
      <c r="L141" s="7"/>
      <c r="M141" s="7"/>
      <c r="N141" s="9"/>
      <c r="O141" s="10"/>
      <c r="P141" s="7"/>
      <c r="Q141" s="9"/>
      <c r="R141" s="7"/>
      <c r="S141" s="7"/>
      <c r="T141" s="9"/>
      <c r="U141" s="7"/>
    </row>
    <row r="142" spans="1:21" ht="20.25" x14ac:dyDescent="0.35">
      <c r="A142" s="7"/>
      <c r="B142" s="7"/>
      <c r="C142" s="7"/>
      <c r="D142" s="7"/>
      <c r="E142" s="17"/>
      <c r="F142" s="9"/>
      <c r="G142" s="7"/>
      <c r="H142" s="9"/>
      <c r="I142" s="7"/>
      <c r="J142" s="9"/>
      <c r="K142" s="9"/>
      <c r="L142" s="7"/>
      <c r="M142" s="7"/>
      <c r="N142" s="9"/>
      <c r="O142" s="10"/>
      <c r="P142" s="7"/>
      <c r="Q142" s="9"/>
      <c r="R142" s="7"/>
      <c r="S142" s="7"/>
      <c r="T142" s="9"/>
      <c r="U142" s="7"/>
    </row>
    <row r="143" spans="1:21" ht="20.25" x14ac:dyDescent="0.35">
      <c r="A143" s="7"/>
      <c r="B143" s="7"/>
      <c r="C143" s="7"/>
      <c r="D143" s="7"/>
      <c r="E143" s="17"/>
      <c r="F143" s="9"/>
      <c r="G143" s="7"/>
      <c r="H143" s="9"/>
      <c r="I143" s="7"/>
      <c r="J143" s="9"/>
      <c r="K143" s="9"/>
      <c r="L143" s="7"/>
      <c r="M143" s="7"/>
      <c r="N143" s="9"/>
      <c r="O143" s="10"/>
      <c r="P143" s="7"/>
      <c r="Q143" s="9"/>
      <c r="R143" s="7"/>
      <c r="S143" s="7"/>
      <c r="T143" s="9"/>
      <c r="U143" s="7"/>
    </row>
    <row r="144" spans="1:21" ht="20.25" x14ac:dyDescent="0.35">
      <c r="A144" s="7"/>
      <c r="B144" s="7"/>
      <c r="C144" s="7"/>
      <c r="D144" s="7"/>
      <c r="E144" s="17"/>
      <c r="F144" s="9"/>
      <c r="G144" s="7"/>
      <c r="H144" s="9"/>
      <c r="I144" s="7"/>
      <c r="J144" s="9"/>
      <c r="K144" s="9"/>
      <c r="L144" s="7"/>
      <c r="M144" s="7"/>
      <c r="N144" s="9"/>
      <c r="O144" s="10"/>
      <c r="P144" s="7"/>
      <c r="Q144" s="9"/>
      <c r="R144" s="7"/>
      <c r="S144" s="7"/>
      <c r="T144" s="9"/>
      <c r="U144" s="7"/>
    </row>
    <row r="145" spans="1:21" ht="20.25" x14ac:dyDescent="0.35">
      <c r="A145" s="7"/>
      <c r="B145" s="7"/>
      <c r="C145" s="7"/>
      <c r="D145" s="7"/>
      <c r="E145" s="17"/>
      <c r="F145" s="9"/>
      <c r="G145" s="7"/>
      <c r="H145" s="9"/>
      <c r="I145" s="7"/>
      <c r="J145" s="9"/>
      <c r="K145" s="9"/>
      <c r="L145" s="7"/>
      <c r="M145" s="7"/>
      <c r="N145" s="9"/>
      <c r="O145" s="10"/>
      <c r="P145" s="7"/>
      <c r="Q145" s="9"/>
      <c r="R145" s="7"/>
      <c r="S145" s="7"/>
      <c r="T145" s="9"/>
      <c r="U145" s="7"/>
    </row>
    <row r="146" spans="1:21" ht="20.25" x14ac:dyDescent="0.35">
      <c r="A146" s="7"/>
      <c r="B146" s="7"/>
      <c r="C146" s="7"/>
      <c r="D146" s="7"/>
      <c r="E146" s="17"/>
      <c r="F146" s="9"/>
      <c r="G146" s="7"/>
      <c r="H146" s="9"/>
      <c r="I146" s="7"/>
      <c r="J146" s="9"/>
      <c r="K146" s="9"/>
      <c r="L146" s="7"/>
      <c r="M146" s="7"/>
      <c r="N146" s="9"/>
      <c r="O146" s="10"/>
      <c r="P146" s="7"/>
      <c r="Q146" s="9"/>
      <c r="R146" s="7"/>
      <c r="S146" s="7"/>
      <c r="T146" s="9"/>
      <c r="U146" s="7"/>
    </row>
    <row r="147" spans="1:21" ht="20.25" x14ac:dyDescent="0.35">
      <c r="A147" s="7"/>
      <c r="B147" s="7"/>
      <c r="C147" s="7"/>
      <c r="D147" s="7"/>
      <c r="E147" s="17"/>
      <c r="F147" s="9"/>
      <c r="G147" s="7"/>
      <c r="H147" s="9"/>
      <c r="I147" s="7"/>
      <c r="J147" s="9"/>
      <c r="K147" s="9"/>
      <c r="L147" s="7"/>
      <c r="M147" s="7"/>
      <c r="N147" s="9"/>
      <c r="O147" s="10"/>
      <c r="P147" s="7"/>
      <c r="Q147" s="9"/>
      <c r="R147" s="7"/>
      <c r="S147" s="7"/>
      <c r="T147" s="9"/>
      <c r="U147" s="7"/>
    </row>
    <row r="148" spans="1:21" ht="20.25" x14ac:dyDescent="0.35">
      <c r="A148" s="7"/>
      <c r="B148" s="7"/>
      <c r="C148" s="7"/>
      <c r="D148" s="7"/>
      <c r="E148" s="17"/>
      <c r="F148" s="9"/>
      <c r="G148" s="7"/>
      <c r="H148" s="9"/>
      <c r="I148" s="7"/>
      <c r="J148" s="9"/>
      <c r="K148" s="9"/>
      <c r="L148" s="7"/>
      <c r="M148" s="7"/>
      <c r="N148" s="9"/>
      <c r="O148" s="10"/>
      <c r="P148" s="7"/>
      <c r="Q148" s="9"/>
      <c r="R148" s="7"/>
      <c r="S148" s="7"/>
      <c r="T148" s="9"/>
      <c r="U148" s="7"/>
    </row>
    <row r="149" spans="1:21" ht="20.25" x14ac:dyDescent="0.35">
      <c r="A149" s="7"/>
      <c r="B149" s="7"/>
      <c r="C149" s="7"/>
      <c r="D149" s="7"/>
      <c r="E149" s="17"/>
      <c r="F149" s="9"/>
      <c r="G149" s="7"/>
      <c r="H149" s="9"/>
      <c r="I149" s="7"/>
      <c r="J149" s="9"/>
      <c r="K149" s="9"/>
      <c r="L149" s="7"/>
      <c r="M149" s="7"/>
      <c r="N149" s="9"/>
      <c r="O149" s="10"/>
      <c r="P149" s="7"/>
      <c r="Q149" s="9"/>
      <c r="R149" s="7"/>
      <c r="S149" s="7"/>
      <c r="T149" s="9"/>
      <c r="U149" s="7"/>
    </row>
    <row r="150" spans="1:21" ht="20.25" x14ac:dyDescent="0.35">
      <c r="A150" s="7"/>
      <c r="B150" s="7"/>
      <c r="C150" s="7"/>
      <c r="D150" s="7"/>
      <c r="E150" s="17"/>
      <c r="F150" s="9"/>
      <c r="G150" s="7"/>
      <c r="H150" s="9"/>
      <c r="I150" s="7"/>
      <c r="J150" s="9"/>
      <c r="K150" s="9"/>
      <c r="L150" s="7"/>
      <c r="M150" s="7"/>
      <c r="N150" s="9"/>
      <c r="O150" s="10"/>
      <c r="P150" s="7"/>
      <c r="Q150" s="9"/>
      <c r="R150" s="7"/>
      <c r="S150" s="7"/>
      <c r="T150" s="9"/>
      <c r="U150" s="7"/>
    </row>
    <row r="151" spans="1:21" ht="20.25" x14ac:dyDescent="0.35">
      <c r="A151" s="7"/>
      <c r="B151" s="7"/>
      <c r="C151" s="7"/>
      <c r="D151" s="7"/>
      <c r="E151" s="17"/>
      <c r="F151" s="9"/>
      <c r="G151" s="7"/>
      <c r="H151" s="9"/>
      <c r="I151" s="7"/>
      <c r="J151" s="9"/>
      <c r="K151" s="9"/>
      <c r="L151" s="7"/>
      <c r="M151" s="7"/>
      <c r="N151" s="9"/>
      <c r="O151" s="10"/>
      <c r="P151" s="7"/>
      <c r="Q151" s="9"/>
      <c r="R151" s="7"/>
      <c r="S151" s="7"/>
      <c r="T151" s="9"/>
      <c r="U151" s="7"/>
    </row>
    <row r="152" spans="1:21" ht="20.25" x14ac:dyDescent="0.35">
      <c r="A152" s="7"/>
      <c r="B152" s="7"/>
      <c r="C152" s="7"/>
      <c r="D152" s="7"/>
      <c r="E152" s="17"/>
      <c r="F152" s="9"/>
      <c r="G152" s="7"/>
      <c r="H152" s="9"/>
      <c r="I152" s="7"/>
      <c r="J152" s="9"/>
      <c r="K152" s="9"/>
      <c r="L152" s="7"/>
      <c r="M152" s="7"/>
      <c r="N152" s="9"/>
      <c r="O152" s="10"/>
      <c r="P152" s="7"/>
      <c r="Q152" s="9"/>
      <c r="R152" s="7"/>
      <c r="S152" s="7"/>
      <c r="T152" s="9"/>
      <c r="U152" s="7"/>
    </row>
    <row r="153" spans="1:21" ht="20.25" x14ac:dyDescent="0.35">
      <c r="A153" s="7"/>
      <c r="B153" s="7"/>
      <c r="C153" s="7"/>
      <c r="D153" s="7"/>
      <c r="E153" s="17"/>
      <c r="F153" s="9"/>
      <c r="G153" s="7"/>
      <c r="H153" s="9"/>
      <c r="I153" s="7"/>
      <c r="J153" s="9"/>
      <c r="K153" s="9"/>
      <c r="L153" s="7"/>
      <c r="M153" s="7"/>
      <c r="N153" s="9"/>
      <c r="O153" s="10"/>
      <c r="P153" s="7"/>
      <c r="Q153" s="9"/>
      <c r="R153" s="7"/>
      <c r="S153" s="7"/>
      <c r="T153" s="9"/>
      <c r="U153" s="7"/>
    </row>
    <row r="154" spans="1:21" ht="20.25" x14ac:dyDescent="0.35">
      <c r="A154" s="7"/>
      <c r="B154" s="7"/>
      <c r="C154" s="7"/>
      <c r="D154" s="7"/>
      <c r="E154" s="17"/>
      <c r="F154" s="9"/>
      <c r="G154" s="7"/>
      <c r="H154" s="9"/>
      <c r="I154" s="7"/>
      <c r="J154" s="9"/>
      <c r="K154" s="9"/>
      <c r="L154" s="7"/>
      <c r="M154" s="7"/>
      <c r="N154" s="9"/>
      <c r="O154" s="10"/>
      <c r="P154" s="7"/>
      <c r="Q154" s="9"/>
      <c r="R154" s="7"/>
      <c r="S154" s="7"/>
      <c r="T154" s="9"/>
      <c r="U154" s="7"/>
    </row>
    <row r="155" spans="1:21" ht="20.25" x14ac:dyDescent="0.35">
      <c r="A155" s="7"/>
      <c r="B155" s="7"/>
      <c r="C155" s="7"/>
      <c r="D155" s="7"/>
      <c r="E155" s="17"/>
      <c r="F155" s="9"/>
      <c r="G155" s="7"/>
      <c r="H155" s="9"/>
      <c r="I155" s="7"/>
      <c r="J155" s="9"/>
      <c r="K155" s="9"/>
      <c r="L155" s="7"/>
      <c r="M155" s="7"/>
      <c r="N155" s="9"/>
      <c r="O155" s="10"/>
      <c r="P155" s="7"/>
      <c r="Q155" s="9"/>
      <c r="R155" s="7"/>
      <c r="S155" s="7"/>
      <c r="T155" s="9"/>
      <c r="U155" s="7"/>
    </row>
    <row r="156" spans="1:21" ht="20.25" x14ac:dyDescent="0.35">
      <c r="A156" s="7"/>
      <c r="B156" s="7"/>
      <c r="C156" s="7"/>
      <c r="D156" s="7"/>
      <c r="E156" s="17"/>
      <c r="F156" s="9"/>
      <c r="G156" s="7"/>
      <c r="H156" s="9"/>
      <c r="I156" s="7"/>
      <c r="J156" s="9"/>
      <c r="K156" s="9"/>
      <c r="L156" s="7"/>
      <c r="M156" s="7"/>
      <c r="N156" s="9"/>
      <c r="O156" s="10"/>
      <c r="P156" s="7"/>
      <c r="Q156" s="9"/>
      <c r="R156" s="7"/>
      <c r="S156" s="7"/>
      <c r="T156" s="9"/>
      <c r="U156" s="7"/>
    </row>
    <row r="157" spans="1:21" ht="20.25" x14ac:dyDescent="0.35">
      <c r="A157" s="7"/>
      <c r="B157" s="7"/>
      <c r="C157" s="7"/>
      <c r="D157" s="7"/>
      <c r="E157" s="17"/>
      <c r="F157" s="9"/>
      <c r="G157" s="7"/>
      <c r="H157" s="9"/>
      <c r="I157" s="7"/>
      <c r="J157" s="9"/>
      <c r="K157" s="9"/>
      <c r="L157" s="7"/>
      <c r="M157" s="7"/>
      <c r="N157" s="9"/>
      <c r="O157" s="10"/>
      <c r="P157" s="7"/>
      <c r="Q157" s="9"/>
      <c r="R157" s="7"/>
      <c r="S157" s="7"/>
      <c r="T157" s="9"/>
      <c r="U157" s="7"/>
    </row>
    <row r="158" spans="1:21" ht="20.25" x14ac:dyDescent="0.35">
      <c r="A158" s="7"/>
      <c r="B158" s="7"/>
      <c r="C158" s="7"/>
      <c r="D158" s="7"/>
      <c r="E158" s="17"/>
      <c r="F158" s="9"/>
      <c r="G158" s="7"/>
      <c r="H158" s="9"/>
      <c r="I158" s="7"/>
      <c r="J158" s="9"/>
      <c r="K158" s="9"/>
      <c r="L158" s="7"/>
      <c r="M158" s="7"/>
      <c r="N158" s="9"/>
      <c r="O158" s="10"/>
      <c r="P158" s="7"/>
      <c r="Q158" s="9"/>
      <c r="R158" s="7"/>
      <c r="S158" s="7"/>
      <c r="T158" s="9"/>
      <c r="U158" s="7"/>
    </row>
    <row r="159" spans="1:21" ht="20.25" x14ac:dyDescent="0.35">
      <c r="A159" s="7"/>
      <c r="B159" s="7"/>
      <c r="C159" s="7"/>
      <c r="D159" s="7"/>
      <c r="E159" s="17"/>
      <c r="F159" s="9"/>
      <c r="G159" s="7"/>
      <c r="H159" s="9"/>
      <c r="I159" s="7"/>
      <c r="J159" s="9"/>
      <c r="K159" s="9"/>
      <c r="L159" s="7"/>
      <c r="M159" s="7"/>
      <c r="N159" s="9"/>
      <c r="O159" s="10"/>
      <c r="P159" s="7"/>
      <c r="Q159" s="9"/>
      <c r="R159" s="7"/>
      <c r="S159" s="7"/>
      <c r="T159" s="9"/>
      <c r="U159" s="7"/>
    </row>
    <row r="160" spans="1:21" ht="20.25" x14ac:dyDescent="0.35">
      <c r="A160" s="7"/>
      <c r="B160" s="7"/>
      <c r="C160" s="7"/>
      <c r="D160" s="7"/>
      <c r="E160" s="17"/>
      <c r="F160" s="9"/>
      <c r="G160" s="7"/>
      <c r="H160" s="9"/>
      <c r="I160" s="7"/>
      <c r="J160" s="9"/>
      <c r="K160" s="9"/>
      <c r="L160" s="7"/>
      <c r="M160" s="7"/>
      <c r="N160" s="9"/>
      <c r="O160" s="10"/>
      <c r="P160" s="7"/>
      <c r="Q160" s="9"/>
      <c r="R160" s="7"/>
      <c r="S160" s="7"/>
      <c r="T160" s="9"/>
      <c r="U160" s="7"/>
    </row>
    <row r="161" spans="1:21" ht="20.25" x14ac:dyDescent="0.35">
      <c r="A161" s="7"/>
      <c r="B161" s="7"/>
      <c r="C161" s="7"/>
      <c r="D161" s="7"/>
      <c r="E161" s="17"/>
      <c r="F161" s="9"/>
      <c r="G161" s="7"/>
      <c r="H161" s="9"/>
      <c r="I161" s="7"/>
      <c r="J161" s="9"/>
      <c r="K161" s="9"/>
      <c r="L161" s="7"/>
      <c r="M161" s="7"/>
      <c r="N161" s="9"/>
      <c r="O161" s="10"/>
      <c r="P161" s="7"/>
      <c r="Q161" s="9"/>
      <c r="R161" s="7"/>
      <c r="S161" s="7"/>
      <c r="T161" s="9"/>
      <c r="U161" s="7"/>
    </row>
    <row r="162" spans="1:21" ht="20.25" x14ac:dyDescent="0.35">
      <c r="A162" s="7"/>
      <c r="B162" s="7"/>
      <c r="C162" s="7"/>
      <c r="D162" s="7"/>
      <c r="E162" s="17"/>
      <c r="F162" s="9"/>
      <c r="G162" s="7"/>
      <c r="H162" s="9"/>
      <c r="I162" s="7"/>
      <c r="J162" s="9"/>
      <c r="K162" s="9"/>
      <c r="L162" s="7"/>
      <c r="M162" s="7"/>
      <c r="N162" s="9"/>
      <c r="O162" s="10"/>
      <c r="P162" s="7"/>
      <c r="Q162" s="9"/>
      <c r="R162" s="7"/>
      <c r="S162" s="7"/>
      <c r="T162" s="9"/>
      <c r="U162" s="7"/>
    </row>
    <row r="163" spans="1:21" ht="20.25" x14ac:dyDescent="0.35">
      <c r="A163" s="7"/>
      <c r="B163" s="7"/>
      <c r="C163" s="7"/>
      <c r="D163" s="7"/>
      <c r="E163" s="17"/>
      <c r="F163" s="9"/>
      <c r="G163" s="7"/>
      <c r="H163" s="9"/>
      <c r="I163" s="7"/>
      <c r="J163" s="9"/>
      <c r="K163" s="9"/>
      <c r="L163" s="7"/>
      <c r="M163" s="7"/>
      <c r="N163" s="9"/>
      <c r="O163" s="10"/>
      <c r="P163" s="7"/>
      <c r="Q163" s="9"/>
      <c r="R163" s="7"/>
      <c r="S163" s="7"/>
      <c r="T163" s="9"/>
      <c r="U163" s="7"/>
    </row>
    <row r="164" spans="1:21" ht="20.25" x14ac:dyDescent="0.35">
      <c r="A164" s="7"/>
      <c r="B164" s="7"/>
      <c r="C164" s="7"/>
      <c r="D164" s="7"/>
      <c r="E164" s="17"/>
      <c r="F164" s="9"/>
      <c r="G164" s="7"/>
      <c r="H164" s="9"/>
      <c r="I164" s="7"/>
      <c r="J164" s="9"/>
      <c r="K164" s="9"/>
      <c r="L164" s="7"/>
      <c r="M164" s="7"/>
      <c r="N164" s="9"/>
      <c r="O164" s="10"/>
      <c r="P164" s="7"/>
      <c r="Q164" s="9"/>
      <c r="R164" s="7"/>
      <c r="S164" s="7"/>
      <c r="T164" s="9"/>
      <c r="U164" s="7"/>
    </row>
    <row r="165" spans="1:21" ht="20.25" x14ac:dyDescent="0.35">
      <c r="A165" s="7"/>
      <c r="B165" s="7"/>
      <c r="C165" s="7"/>
      <c r="D165" s="7"/>
      <c r="E165" s="17"/>
      <c r="F165" s="9"/>
      <c r="G165" s="7"/>
      <c r="H165" s="9"/>
      <c r="I165" s="7"/>
      <c r="J165" s="9"/>
      <c r="K165" s="9"/>
      <c r="L165" s="7"/>
      <c r="M165" s="7"/>
      <c r="N165" s="9"/>
      <c r="O165" s="10"/>
      <c r="P165" s="7"/>
      <c r="Q165" s="9"/>
      <c r="R165" s="7"/>
      <c r="S165" s="7"/>
      <c r="T165" s="9"/>
      <c r="U165" s="7"/>
    </row>
    <row r="166" spans="1:21" ht="20.25" x14ac:dyDescent="0.35">
      <c r="A166" s="7"/>
      <c r="B166" s="7"/>
      <c r="C166" s="7"/>
      <c r="D166" s="7"/>
      <c r="E166" s="17"/>
      <c r="F166" s="9"/>
      <c r="G166" s="7"/>
      <c r="H166" s="9"/>
      <c r="I166" s="7"/>
      <c r="J166" s="9"/>
      <c r="K166" s="9"/>
      <c r="L166" s="7"/>
      <c r="M166" s="7"/>
      <c r="N166" s="9"/>
      <c r="O166" s="10"/>
      <c r="P166" s="7"/>
      <c r="Q166" s="9"/>
      <c r="R166" s="7"/>
      <c r="S166" s="7"/>
      <c r="T166" s="9"/>
      <c r="U166" s="7"/>
    </row>
    <row r="167" spans="1:21" ht="20.25" x14ac:dyDescent="0.35">
      <c r="A167" s="7"/>
      <c r="B167" s="7"/>
      <c r="C167" s="7"/>
      <c r="D167" s="7"/>
      <c r="E167" s="17"/>
      <c r="F167" s="9"/>
      <c r="G167" s="7"/>
      <c r="H167" s="9"/>
      <c r="I167" s="7"/>
      <c r="J167" s="9"/>
      <c r="K167" s="9"/>
      <c r="L167" s="7"/>
      <c r="M167" s="7"/>
      <c r="N167" s="9"/>
      <c r="O167" s="10"/>
      <c r="P167" s="7"/>
      <c r="Q167" s="9"/>
      <c r="R167" s="7"/>
      <c r="S167" s="7"/>
      <c r="T167" s="9"/>
      <c r="U167" s="7"/>
    </row>
    <row r="168" spans="1:21" ht="20.25" x14ac:dyDescent="0.35">
      <c r="A168" s="7"/>
      <c r="B168" s="7"/>
      <c r="C168" s="7"/>
      <c r="D168" s="7"/>
      <c r="E168" s="17"/>
      <c r="F168" s="9"/>
      <c r="G168" s="7"/>
      <c r="H168" s="9"/>
      <c r="I168" s="7"/>
      <c r="J168" s="9"/>
      <c r="K168" s="9"/>
      <c r="L168" s="7"/>
      <c r="M168" s="7"/>
      <c r="N168" s="9"/>
      <c r="O168" s="10"/>
      <c r="P168" s="7"/>
      <c r="Q168" s="9"/>
      <c r="R168" s="7"/>
      <c r="S168" s="7"/>
      <c r="T168" s="9"/>
      <c r="U168" s="7"/>
    </row>
    <row r="169" spans="1:21" ht="20.25" x14ac:dyDescent="0.35">
      <c r="A169" s="7"/>
      <c r="B169" s="7"/>
      <c r="C169" s="7"/>
      <c r="D169" s="7"/>
      <c r="E169" s="17"/>
      <c r="F169" s="9"/>
      <c r="G169" s="7"/>
      <c r="H169" s="9"/>
      <c r="I169" s="7"/>
      <c r="J169" s="9"/>
      <c r="K169" s="9"/>
      <c r="L169" s="7"/>
      <c r="M169" s="7"/>
      <c r="N169" s="9"/>
      <c r="O169" s="10"/>
      <c r="P169" s="7"/>
      <c r="Q169" s="9"/>
      <c r="R169" s="7"/>
      <c r="S169" s="7"/>
      <c r="T169" s="9"/>
      <c r="U169" s="7"/>
    </row>
    <row r="170" spans="1:21" ht="20.25" x14ac:dyDescent="0.35">
      <c r="A170" s="7"/>
      <c r="B170" s="7"/>
      <c r="C170" s="7"/>
      <c r="D170" s="7"/>
      <c r="E170" s="17"/>
      <c r="F170" s="9"/>
      <c r="G170" s="7"/>
      <c r="H170" s="9"/>
      <c r="I170" s="7"/>
      <c r="J170" s="9"/>
      <c r="K170" s="9"/>
      <c r="L170" s="7"/>
      <c r="M170" s="7"/>
      <c r="N170" s="9"/>
      <c r="O170" s="10"/>
      <c r="P170" s="7"/>
      <c r="Q170" s="9"/>
      <c r="R170" s="7"/>
      <c r="S170" s="7"/>
      <c r="T170" s="9"/>
      <c r="U170" s="7"/>
    </row>
    <row r="171" spans="1:21" ht="20.25" x14ac:dyDescent="0.35">
      <c r="A171" s="7"/>
      <c r="B171" s="7"/>
      <c r="C171" s="7"/>
      <c r="D171" s="7"/>
      <c r="E171" s="17"/>
      <c r="F171" s="9"/>
      <c r="G171" s="7"/>
      <c r="H171" s="9"/>
      <c r="I171" s="7"/>
      <c r="J171" s="9"/>
      <c r="K171" s="9"/>
      <c r="L171" s="7"/>
      <c r="M171" s="7"/>
      <c r="N171" s="9"/>
      <c r="O171" s="10"/>
      <c r="P171" s="7"/>
      <c r="Q171" s="9"/>
      <c r="R171" s="7"/>
      <c r="S171" s="7"/>
      <c r="T171" s="9"/>
      <c r="U171" s="7"/>
    </row>
    <row r="172" spans="1:21" ht="20.25" x14ac:dyDescent="0.35">
      <c r="A172" s="7"/>
      <c r="B172" s="7"/>
      <c r="C172" s="7"/>
      <c r="D172" s="7"/>
      <c r="E172" s="17"/>
      <c r="F172" s="9"/>
      <c r="G172" s="7"/>
      <c r="H172" s="9"/>
      <c r="I172" s="7"/>
      <c r="J172" s="9"/>
      <c r="K172" s="9"/>
      <c r="L172" s="7"/>
      <c r="M172" s="7"/>
      <c r="N172" s="9"/>
      <c r="O172" s="10"/>
      <c r="P172" s="7"/>
      <c r="Q172" s="9"/>
      <c r="R172" s="7"/>
      <c r="S172" s="7"/>
      <c r="T172" s="9"/>
      <c r="U172" s="7"/>
    </row>
    <row r="173" spans="1:21" ht="20.25" x14ac:dyDescent="0.35">
      <c r="A173" s="7"/>
      <c r="B173" s="7"/>
      <c r="C173" s="7"/>
      <c r="D173" s="7"/>
      <c r="E173" s="17"/>
      <c r="F173" s="9"/>
      <c r="G173" s="7"/>
      <c r="H173" s="9"/>
      <c r="I173" s="7"/>
      <c r="J173" s="9"/>
      <c r="K173" s="9"/>
      <c r="L173" s="7"/>
      <c r="M173" s="7"/>
      <c r="N173" s="9"/>
      <c r="O173" s="10"/>
      <c r="P173" s="7"/>
      <c r="Q173" s="9"/>
      <c r="R173" s="7"/>
      <c r="S173" s="7"/>
      <c r="T173" s="9"/>
      <c r="U173" s="7"/>
    </row>
    <row r="174" spans="1:21" ht="20.25" x14ac:dyDescent="0.35">
      <c r="A174" s="7"/>
      <c r="B174" s="7"/>
      <c r="C174" s="7"/>
      <c r="D174" s="7"/>
      <c r="E174" s="17"/>
      <c r="F174" s="9"/>
      <c r="G174" s="7"/>
      <c r="H174" s="9"/>
      <c r="I174" s="7"/>
      <c r="J174" s="9"/>
      <c r="K174" s="9"/>
      <c r="L174" s="7"/>
      <c r="M174" s="7"/>
      <c r="N174" s="9"/>
      <c r="O174" s="10"/>
      <c r="P174" s="7"/>
      <c r="Q174" s="9"/>
      <c r="R174" s="7"/>
      <c r="S174" s="7"/>
      <c r="T174" s="9"/>
      <c r="U174" s="7"/>
    </row>
    <row r="175" spans="1:21" ht="17.45" customHeight="1" x14ac:dyDescent="0.3">
      <c r="A175" s="5"/>
      <c r="B175" s="5"/>
      <c r="C175" s="5"/>
      <c r="D175" s="5"/>
      <c r="E175" s="19"/>
      <c r="F175" s="20"/>
      <c r="G175" s="5"/>
      <c r="H175" s="20"/>
      <c r="I175" s="5"/>
      <c r="J175" s="20"/>
      <c r="K175" s="20"/>
      <c r="L175" s="5"/>
      <c r="M175" s="5"/>
      <c r="N175" s="20"/>
      <c r="O175" s="6"/>
      <c r="P175" s="5"/>
      <c r="Q175" s="20"/>
      <c r="R175" s="5"/>
      <c r="S175" s="5"/>
      <c r="T175" s="20"/>
      <c r="U175" s="5"/>
    </row>
    <row r="176" spans="1:21" ht="17.45" customHeight="1" x14ac:dyDescent="0.3">
      <c r="A176" s="5"/>
      <c r="B176" s="5"/>
      <c r="C176" s="5"/>
      <c r="D176" s="5"/>
      <c r="E176" s="19"/>
      <c r="F176" s="20"/>
      <c r="G176" s="5"/>
      <c r="H176" s="20"/>
      <c r="I176" s="5"/>
      <c r="J176" s="20"/>
      <c r="K176" s="20"/>
      <c r="L176" s="5"/>
      <c r="M176" s="5"/>
      <c r="N176" s="20"/>
      <c r="O176" s="6"/>
      <c r="P176" s="5"/>
      <c r="Q176" s="20"/>
      <c r="R176" s="5"/>
      <c r="S176" s="5"/>
      <c r="T176" s="20"/>
      <c r="U176" s="5"/>
    </row>
    <row r="177" spans="1:21" ht="17.45" customHeight="1" x14ac:dyDescent="0.3">
      <c r="A177" s="5"/>
      <c r="B177" s="5"/>
      <c r="C177" s="5"/>
      <c r="D177" s="5"/>
      <c r="E177" s="19"/>
      <c r="F177" s="20"/>
      <c r="G177" s="5"/>
      <c r="H177" s="20"/>
      <c r="I177" s="5"/>
      <c r="J177" s="20"/>
      <c r="K177" s="20"/>
      <c r="L177" s="5"/>
      <c r="M177" s="5"/>
      <c r="N177" s="20"/>
      <c r="O177" s="6"/>
      <c r="P177" s="5"/>
      <c r="Q177" s="20"/>
      <c r="R177" s="5"/>
      <c r="S177" s="5"/>
      <c r="T177" s="20"/>
      <c r="U177" s="5"/>
    </row>
    <row r="178" spans="1:21" ht="17.45" customHeight="1" x14ac:dyDescent="0.3">
      <c r="A178" s="5"/>
      <c r="B178" s="5"/>
      <c r="C178" s="5"/>
      <c r="D178" s="5"/>
      <c r="E178" s="19"/>
      <c r="F178" s="20"/>
      <c r="G178" s="5"/>
      <c r="H178" s="20"/>
      <c r="I178" s="5"/>
      <c r="J178" s="20"/>
      <c r="K178" s="20"/>
      <c r="L178" s="5"/>
      <c r="M178" s="5"/>
      <c r="N178" s="20"/>
      <c r="O178" s="6"/>
      <c r="P178" s="5"/>
      <c r="Q178" s="20"/>
      <c r="R178" s="5"/>
      <c r="S178" s="5"/>
      <c r="T178" s="20"/>
      <c r="U178" s="5"/>
    </row>
    <row r="179" spans="1:21" ht="17.45" customHeight="1" x14ac:dyDescent="0.3">
      <c r="A179" s="5"/>
      <c r="B179" s="5"/>
      <c r="C179" s="5"/>
      <c r="D179" s="5"/>
      <c r="E179" s="19"/>
      <c r="F179" s="20"/>
      <c r="G179" s="5"/>
      <c r="H179" s="20"/>
      <c r="I179" s="5"/>
      <c r="J179" s="20"/>
      <c r="K179" s="20"/>
      <c r="L179" s="5"/>
      <c r="M179" s="5"/>
      <c r="N179" s="20"/>
      <c r="O179" s="6"/>
      <c r="P179" s="5"/>
      <c r="Q179" s="20"/>
      <c r="R179" s="5"/>
      <c r="S179" s="5"/>
      <c r="T179" s="20"/>
      <c r="U179" s="5"/>
    </row>
    <row r="180" spans="1:21" ht="17.45" customHeight="1" x14ac:dyDescent="0.3">
      <c r="A180" s="5"/>
      <c r="B180" s="5"/>
      <c r="C180" s="5"/>
      <c r="D180" s="5"/>
      <c r="E180" s="19"/>
      <c r="F180" s="20"/>
      <c r="G180" s="5"/>
      <c r="H180" s="20"/>
      <c r="I180" s="5"/>
      <c r="J180" s="20"/>
      <c r="K180" s="20"/>
      <c r="L180" s="5"/>
      <c r="M180" s="5"/>
      <c r="N180" s="20"/>
      <c r="O180" s="6"/>
      <c r="P180" s="5"/>
      <c r="Q180" s="20"/>
      <c r="R180" s="5"/>
      <c r="S180" s="5"/>
      <c r="T180" s="20"/>
      <c r="U180" s="5"/>
    </row>
    <row r="181" spans="1:21" ht="17.45" customHeight="1" x14ac:dyDescent="0.3">
      <c r="A181" s="5"/>
      <c r="B181" s="5"/>
      <c r="C181" s="5"/>
      <c r="D181" s="5"/>
      <c r="E181" s="19"/>
      <c r="F181" s="20"/>
      <c r="G181" s="5"/>
      <c r="H181" s="20"/>
      <c r="I181" s="5"/>
      <c r="J181" s="20"/>
      <c r="K181" s="20"/>
      <c r="L181" s="5"/>
      <c r="M181" s="5"/>
      <c r="N181" s="20"/>
      <c r="O181" s="6"/>
      <c r="P181" s="5"/>
      <c r="Q181" s="20"/>
      <c r="R181" s="5"/>
      <c r="S181" s="5"/>
      <c r="T181" s="20"/>
      <c r="U181" s="5"/>
    </row>
    <row r="182" spans="1:21" ht="17.45" customHeight="1" x14ac:dyDescent="0.3">
      <c r="A182" s="5"/>
      <c r="B182" s="5"/>
      <c r="C182" s="5"/>
      <c r="D182" s="5"/>
      <c r="E182" s="19"/>
      <c r="F182" s="20"/>
      <c r="G182" s="5"/>
      <c r="H182" s="20"/>
      <c r="I182" s="5"/>
      <c r="J182" s="20"/>
      <c r="K182" s="20"/>
      <c r="L182" s="5"/>
      <c r="M182" s="5"/>
      <c r="N182" s="20"/>
      <c r="O182" s="6"/>
      <c r="P182" s="5"/>
      <c r="Q182" s="20"/>
      <c r="R182" s="5"/>
      <c r="S182" s="5"/>
      <c r="T182" s="20"/>
      <c r="U182" s="5"/>
    </row>
    <row r="183" spans="1:21" ht="17.45" customHeight="1" x14ac:dyDescent="0.3">
      <c r="A183" s="5"/>
      <c r="B183" s="5"/>
      <c r="C183" s="5"/>
      <c r="D183" s="5"/>
      <c r="E183" s="19"/>
      <c r="F183" s="20"/>
      <c r="G183" s="5"/>
      <c r="H183" s="20"/>
      <c r="I183" s="5"/>
      <c r="J183" s="20"/>
      <c r="K183" s="20"/>
      <c r="L183" s="5"/>
      <c r="M183" s="5"/>
      <c r="N183" s="20"/>
      <c r="O183" s="6"/>
      <c r="P183" s="5"/>
      <c r="Q183" s="20"/>
      <c r="R183" s="5"/>
      <c r="S183" s="5"/>
      <c r="T183" s="20"/>
      <c r="U183" s="5"/>
    </row>
    <row r="184" spans="1:21" ht="17.45" customHeight="1" x14ac:dyDescent="0.3">
      <c r="A184" s="5"/>
      <c r="B184" s="5"/>
      <c r="C184" s="5"/>
      <c r="D184" s="5"/>
      <c r="E184" s="19"/>
      <c r="F184" s="20"/>
      <c r="G184" s="5"/>
      <c r="H184" s="20"/>
      <c r="I184" s="5"/>
      <c r="J184" s="20"/>
      <c r="K184" s="20"/>
      <c r="L184" s="5"/>
      <c r="M184" s="5"/>
      <c r="N184" s="20"/>
      <c r="O184" s="6"/>
      <c r="P184" s="5"/>
      <c r="Q184" s="20"/>
      <c r="R184" s="5"/>
      <c r="S184" s="5"/>
      <c r="T184" s="20"/>
      <c r="U184" s="5"/>
    </row>
    <row r="185" spans="1:21" ht="17.45" customHeight="1" x14ac:dyDescent="0.3">
      <c r="A185" s="5"/>
      <c r="B185" s="5"/>
      <c r="C185" s="5"/>
      <c r="D185" s="5"/>
      <c r="E185" s="19"/>
      <c r="F185" s="20"/>
      <c r="G185" s="5"/>
      <c r="H185" s="20"/>
      <c r="I185" s="5"/>
      <c r="J185" s="20"/>
      <c r="K185" s="20"/>
      <c r="L185" s="5"/>
      <c r="M185" s="5"/>
      <c r="N185" s="20"/>
      <c r="O185" s="6"/>
      <c r="P185" s="5"/>
      <c r="Q185" s="20"/>
      <c r="R185" s="5"/>
      <c r="S185" s="5"/>
      <c r="T185" s="20"/>
      <c r="U185" s="5"/>
    </row>
    <row r="186" spans="1:21" ht="17.45" customHeight="1" x14ac:dyDescent="0.3">
      <c r="A186" s="5"/>
      <c r="B186" s="5"/>
      <c r="C186" s="5"/>
      <c r="D186" s="5"/>
      <c r="E186" s="19"/>
      <c r="F186" s="20"/>
      <c r="G186" s="5"/>
      <c r="H186" s="20"/>
      <c r="I186" s="5"/>
      <c r="J186" s="20"/>
      <c r="K186" s="20"/>
      <c r="L186" s="5"/>
      <c r="M186" s="5"/>
      <c r="N186" s="20"/>
      <c r="O186" s="6"/>
      <c r="P186" s="5"/>
      <c r="Q186" s="20"/>
      <c r="R186" s="5"/>
      <c r="S186" s="5"/>
      <c r="T186" s="20"/>
      <c r="U186" s="5"/>
    </row>
    <row r="187" spans="1:21" ht="17.45" customHeight="1" x14ac:dyDescent="0.3">
      <c r="A187" s="5"/>
      <c r="B187" s="5"/>
      <c r="C187" s="5"/>
      <c r="D187" s="5"/>
      <c r="E187" s="19"/>
      <c r="F187" s="20"/>
      <c r="G187" s="5"/>
      <c r="H187" s="20"/>
      <c r="I187" s="5"/>
      <c r="J187" s="20"/>
      <c r="K187" s="20"/>
      <c r="L187" s="5"/>
      <c r="M187" s="5"/>
      <c r="N187" s="20"/>
      <c r="O187" s="6"/>
      <c r="P187" s="5"/>
      <c r="Q187" s="20"/>
      <c r="R187" s="5"/>
      <c r="S187" s="5"/>
      <c r="T187" s="20"/>
      <c r="U187" s="5"/>
    </row>
    <row r="188" spans="1:21" ht="17.45" customHeight="1" x14ac:dyDescent="0.3">
      <c r="A188" s="5"/>
      <c r="B188" s="5"/>
      <c r="C188" s="5"/>
      <c r="D188" s="5"/>
      <c r="E188" s="19"/>
      <c r="F188" s="20"/>
      <c r="G188" s="5"/>
      <c r="H188" s="20"/>
      <c r="I188" s="5"/>
      <c r="J188" s="20"/>
      <c r="K188" s="20"/>
      <c r="L188" s="5"/>
      <c r="M188" s="5"/>
      <c r="N188" s="20"/>
      <c r="O188" s="6"/>
      <c r="P188" s="5"/>
      <c r="Q188" s="20"/>
      <c r="R188" s="5"/>
      <c r="S188" s="5"/>
      <c r="T188" s="20"/>
      <c r="U188" s="5"/>
    </row>
    <row r="189" spans="1:21" ht="17.45" customHeight="1" x14ac:dyDescent="0.3">
      <c r="A189" s="5"/>
      <c r="B189" s="5"/>
      <c r="C189" s="5"/>
      <c r="D189" s="5"/>
      <c r="E189" s="19"/>
      <c r="F189" s="20"/>
      <c r="G189" s="5"/>
      <c r="H189" s="20"/>
      <c r="I189" s="5"/>
      <c r="J189" s="20"/>
      <c r="K189" s="20"/>
      <c r="L189" s="5"/>
      <c r="M189" s="5"/>
      <c r="N189" s="20"/>
      <c r="O189" s="6"/>
      <c r="P189" s="5"/>
      <c r="Q189" s="20"/>
      <c r="R189" s="5"/>
      <c r="S189" s="5"/>
      <c r="T189" s="20"/>
      <c r="U189" s="5"/>
    </row>
    <row r="190" spans="1:21" ht="17.45" customHeight="1" x14ac:dyDescent="0.3">
      <c r="A190" s="5"/>
      <c r="B190" s="5"/>
      <c r="C190" s="5"/>
      <c r="D190" s="5"/>
      <c r="E190" s="19"/>
      <c r="F190" s="20"/>
      <c r="G190" s="5"/>
      <c r="H190" s="20"/>
      <c r="I190" s="5"/>
      <c r="J190" s="20"/>
      <c r="K190" s="20"/>
      <c r="L190" s="5"/>
      <c r="M190" s="5"/>
      <c r="N190" s="20"/>
      <c r="O190" s="6"/>
      <c r="P190" s="5"/>
      <c r="Q190" s="20"/>
      <c r="R190" s="5"/>
      <c r="S190" s="5"/>
      <c r="T190" s="20"/>
      <c r="U190" s="5"/>
    </row>
    <row r="191" spans="1:21" ht="17.45" customHeight="1" x14ac:dyDescent="0.3">
      <c r="A191" s="5"/>
      <c r="B191" s="5"/>
      <c r="C191" s="5"/>
      <c r="D191" s="5"/>
      <c r="E191" s="19"/>
      <c r="F191" s="20"/>
      <c r="G191" s="5"/>
      <c r="H191" s="20"/>
      <c r="I191" s="5"/>
      <c r="J191" s="20"/>
      <c r="K191" s="20"/>
      <c r="L191" s="5"/>
      <c r="M191" s="5"/>
      <c r="N191" s="20"/>
      <c r="O191" s="6"/>
      <c r="P191" s="5"/>
      <c r="Q191" s="20"/>
      <c r="R191" s="5"/>
      <c r="S191" s="5"/>
      <c r="T191" s="20"/>
      <c r="U191" s="5"/>
    </row>
    <row r="192" spans="1:21" ht="17.45" customHeight="1" x14ac:dyDescent="0.3">
      <c r="A192" s="5"/>
      <c r="B192" s="5"/>
      <c r="C192" s="5"/>
      <c r="D192" s="5"/>
      <c r="E192" s="19"/>
      <c r="F192" s="20"/>
      <c r="G192" s="5"/>
      <c r="H192" s="20"/>
      <c r="I192" s="5"/>
      <c r="J192" s="20"/>
      <c r="K192" s="20"/>
      <c r="L192" s="5"/>
      <c r="M192" s="5"/>
      <c r="N192" s="20"/>
      <c r="O192" s="6"/>
      <c r="P192" s="5"/>
      <c r="Q192" s="20"/>
      <c r="R192" s="5"/>
      <c r="S192" s="5"/>
      <c r="T192" s="20"/>
      <c r="U192" s="5"/>
    </row>
    <row r="193" spans="1:21" ht="17.45" customHeight="1" x14ac:dyDescent="0.3">
      <c r="A193" s="5"/>
      <c r="B193" s="5"/>
      <c r="C193" s="5"/>
      <c r="D193" s="5"/>
      <c r="E193" s="19"/>
      <c r="F193" s="20"/>
      <c r="G193" s="5"/>
      <c r="H193" s="20"/>
      <c r="I193" s="5"/>
      <c r="J193" s="20"/>
      <c r="K193" s="20"/>
      <c r="L193" s="5"/>
      <c r="M193" s="5"/>
      <c r="N193" s="20"/>
      <c r="O193" s="6"/>
      <c r="P193" s="5"/>
      <c r="Q193" s="20"/>
      <c r="R193" s="5"/>
      <c r="S193" s="5"/>
      <c r="T193" s="20"/>
      <c r="U193" s="5"/>
    </row>
    <row r="194" spans="1:21" ht="17.45" customHeight="1" x14ac:dyDescent="0.3">
      <c r="A194" s="5"/>
      <c r="B194" s="5"/>
      <c r="C194" s="5"/>
      <c r="D194" s="5"/>
      <c r="E194" s="19"/>
      <c r="F194" s="20"/>
      <c r="G194" s="5"/>
      <c r="H194" s="20"/>
      <c r="I194" s="5"/>
      <c r="J194" s="20"/>
      <c r="K194" s="20"/>
      <c r="L194" s="5"/>
      <c r="M194" s="5"/>
      <c r="N194" s="20"/>
      <c r="O194" s="6"/>
      <c r="P194" s="5"/>
      <c r="Q194" s="20"/>
      <c r="R194" s="5"/>
      <c r="S194" s="5"/>
      <c r="T194" s="20"/>
      <c r="U194" s="5"/>
    </row>
    <row r="195" spans="1:21" ht="17.45" customHeight="1" x14ac:dyDescent="0.3">
      <c r="A195" s="5"/>
      <c r="B195" s="5"/>
      <c r="C195" s="5"/>
      <c r="D195" s="5"/>
      <c r="E195" s="19"/>
      <c r="F195" s="20"/>
      <c r="G195" s="5"/>
      <c r="H195" s="20"/>
      <c r="I195" s="5"/>
      <c r="J195" s="20"/>
      <c r="K195" s="20"/>
      <c r="L195" s="5"/>
      <c r="M195" s="5"/>
      <c r="N195" s="20"/>
      <c r="O195" s="6"/>
      <c r="P195" s="5"/>
      <c r="Q195" s="20"/>
      <c r="R195" s="5"/>
      <c r="S195" s="5"/>
      <c r="T195" s="20"/>
      <c r="U195" s="5"/>
    </row>
    <row r="196" spans="1:21" ht="17.45" customHeight="1" x14ac:dyDescent="0.3">
      <c r="A196" s="5"/>
      <c r="B196" s="5"/>
      <c r="C196" s="5"/>
      <c r="D196" s="5"/>
      <c r="E196" s="19"/>
      <c r="F196" s="20"/>
      <c r="G196" s="5"/>
      <c r="H196" s="20"/>
      <c r="I196" s="5"/>
      <c r="J196" s="20"/>
      <c r="K196" s="20"/>
      <c r="L196" s="5"/>
      <c r="M196" s="5"/>
      <c r="N196" s="20"/>
      <c r="O196" s="6"/>
      <c r="P196" s="5"/>
      <c r="Q196" s="20"/>
      <c r="R196" s="5"/>
      <c r="S196" s="5"/>
      <c r="T196" s="20"/>
      <c r="U196" s="5"/>
    </row>
    <row r="197" spans="1:21" ht="17.45" customHeight="1" x14ac:dyDescent="0.3">
      <c r="A197" s="5"/>
      <c r="B197" s="5"/>
      <c r="C197" s="5"/>
      <c r="D197" s="5"/>
      <c r="E197" s="19"/>
      <c r="F197" s="20"/>
      <c r="G197" s="5"/>
      <c r="H197" s="20"/>
      <c r="I197" s="5"/>
      <c r="J197" s="20"/>
      <c r="K197" s="20"/>
      <c r="L197" s="5"/>
      <c r="M197" s="5"/>
      <c r="N197" s="20"/>
      <c r="O197" s="6"/>
      <c r="P197" s="5"/>
      <c r="Q197" s="20"/>
      <c r="R197" s="5"/>
      <c r="S197" s="5"/>
      <c r="T197" s="20"/>
      <c r="U197" s="5"/>
    </row>
    <row r="198" spans="1:21" ht="17.45" customHeight="1" x14ac:dyDescent="0.3">
      <c r="A198" s="5"/>
      <c r="B198" s="5"/>
      <c r="C198" s="5"/>
      <c r="D198" s="5"/>
      <c r="E198" s="19"/>
      <c r="F198" s="20"/>
      <c r="G198" s="5"/>
      <c r="H198" s="20"/>
      <c r="I198" s="5"/>
      <c r="J198" s="20"/>
      <c r="K198" s="20"/>
      <c r="L198" s="5"/>
      <c r="M198" s="5"/>
      <c r="N198" s="20"/>
      <c r="O198" s="6"/>
      <c r="P198" s="5"/>
      <c r="Q198" s="20"/>
      <c r="R198" s="5"/>
      <c r="S198" s="5"/>
      <c r="T198" s="20"/>
      <c r="U198" s="5"/>
    </row>
    <row r="199" spans="1:21" ht="17.45" customHeight="1" x14ac:dyDescent="0.3">
      <c r="A199" s="5"/>
      <c r="B199" s="5"/>
      <c r="C199" s="5"/>
      <c r="D199" s="5"/>
      <c r="E199" s="19"/>
      <c r="F199" s="20"/>
      <c r="G199" s="5"/>
      <c r="H199" s="20"/>
      <c r="I199" s="5"/>
      <c r="J199" s="20"/>
      <c r="K199" s="20"/>
      <c r="L199" s="5"/>
      <c r="M199" s="5"/>
      <c r="N199" s="20"/>
      <c r="O199" s="6"/>
      <c r="P199" s="5"/>
      <c r="Q199" s="20"/>
      <c r="R199" s="5"/>
      <c r="S199" s="5"/>
      <c r="T199" s="20"/>
      <c r="U199" s="5"/>
    </row>
    <row r="200" spans="1:21" ht="17.45" customHeight="1" x14ac:dyDescent="0.3">
      <c r="A200" s="5"/>
      <c r="B200" s="5"/>
      <c r="C200" s="5"/>
      <c r="D200" s="5"/>
      <c r="E200" s="19"/>
      <c r="F200" s="20"/>
      <c r="G200" s="5"/>
      <c r="H200" s="20"/>
      <c r="I200" s="5"/>
      <c r="J200" s="20"/>
      <c r="K200" s="20"/>
      <c r="L200" s="5"/>
      <c r="M200" s="5"/>
      <c r="N200" s="20"/>
      <c r="O200" s="6"/>
      <c r="P200" s="5"/>
      <c r="Q200" s="20"/>
      <c r="R200" s="5"/>
      <c r="S200" s="5"/>
      <c r="T200" s="20"/>
      <c r="U200" s="5"/>
    </row>
    <row r="201" spans="1:21" ht="17.45" customHeight="1" x14ac:dyDescent="0.3">
      <c r="A201" s="5"/>
      <c r="B201" s="5"/>
      <c r="C201" s="5"/>
      <c r="D201" s="5"/>
      <c r="E201" s="19"/>
      <c r="F201" s="20"/>
      <c r="G201" s="5"/>
      <c r="H201" s="20"/>
      <c r="I201" s="5"/>
      <c r="J201" s="20"/>
      <c r="K201" s="20"/>
      <c r="L201" s="5"/>
      <c r="M201" s="5"/>
      <c r="N201" s="20"/>
      <c r="O201" s="6"/>
      <c r="P201" s="5"/>
      <c r="Q201" s="20"/>
      <c r="R201" s="5"/>
      <c r="S201" s="5"/>
      <c r="T201" s="20"/>
      <c r="U201" s="5"/>
    </row>
    <row r="202" spans="1:21" ht="17.45" customHeight="1" x14ac:dyDescent="0.3">
      <c r="A202" s="5"/>
      <c r="B202" s="5"/>
      <c r="C202" s="5"/>
      <c r="D202" s="5"/>
      <c r="E202" s="19"/>
      <c r="F202" s="20"/>
      <c r="G202" s="5"/>
      <c r="H202" s="20"/>
      <c r="I202" s="5"/>
      <c r="J202" s="20"/>
      <c r="K202" s="20"/>
      <c r="L202" s="5"/>
      <c r="M202" s="5"/>
      <c r="N202" s="20"/>
      <c r="O202" s="6"/>
      <c r="P202" s="5"/>
      <c r="Q202" s="20"/>
      <c r="R202" s="5"/>
      <c r="S202" s="5"/>
      <c r="T202" s="20"/>
      <c r="U202" s="5"/>
    </row>
    <row r="203" spans="1:21" ht="17.45" customHeight="1" x14ac:dyDescent="0.3">
      <c r="A203" s="5"/>
      <c r="B203" s="5"/>
      <c r="C203" s="5"/>
      <c r="D203" s="5"/>
      <c r="E203" s="19"/>
      <c r="F203" s="20"/>
      <c r="G203" s="5"/>
      <c r="H203" s="20"/>
      <c r="I203" s="5"/>
      <c r="J203" s="20"/>
      <c r="K203" s="20"/>
      <c r="L203" s="5"/>
      <c r="M203" s="5"/>
      <c r="N203" s="20"/>
      <c r="O203" s="6"/>
      <c r="P203" s="5"/>
      <c r="Q203" s="20"/>
      <c r="R203" s="5"/>
      <c r="S203" s="5"/>
      <c r="T203" s="20"/>
      <c r="U203" s="5"/>
    </row>
    <row r="204" spans="1:21" ht="17.45" customHeight="1" x14ac:dyDescent="0.3">
      <c r="A204" s="5"/>
      <c r="B204" s="5"/>
      <c r="C204" s="5"/>
      <c r="D204" s="5"/>
      <c r="E204" s="19"/>
      <c r="F204" s="20"/>
      <c r="G204" s="5"/>
      <c r="H204" s="20"/>
      <c r="I204" s="5"/>
      <c r="J204" s="20"/>
      <c r="K204" s="20"/>
      <c r="L204" s="5"/>
      <c r="M204" s="5"/>
      <c r="N204" s="20"/>
      <c r="O204" s="6"/>
      <c r="P204" s="5"/>
      <c r="Q204" s="20"/>
      <c r="R204" s="5"/>
      <c r="S204" s="5"/>
      <c r="T204" s="20"/>
      <c r="U204" s="5"/>
    </row>
    <row r="205" spans="1:21" ht="17.45" customHeight="1" x14ac:dyDescent="0.3">
      <c r="A205" s="5"/>
      <c r="B205" s="5"/>
      <c r="C205" s="5"/>
      <c r="D205" s="5"/>
      <c r="E205" s="19"/>
      <c r="F205" s="20"/>
      <c r="G205" s="5"/>
      <c r="H205" s="20"/>
      <c r="I205" s="5"/>
      <c r="J205" s="20"/>
      <c r="K205" s="20"/>
      <c r="L205" s="5"/>
      <c r="M205" s="5"/>
      <c r="N205" s="20"/>
      <c r="O205" s="6"/>
      <c r="P205" s="5"/>
      <c r="Q205" s="20"/>
      <c r="R205" s="5"/>
      <c r="S205" s="5"/>
      <c r="T205" s="20"/>
      <c r="U205" s="5"/>
    </row>
    <row r="206" spans="1:21" ht="17.45" customHeight="1" x14ac:dyDescent="0.3">
      <c r="A206" s="148"/>
      <c r="B206" s="148"/>
      <c r="C206" s="148"/>
      <c r="D206" s="148"/>
      <c r="E206" s="149"/>
      <c r="F206" s="150"/>
      <c r="G206" s="148"/>
      <c r="H206" s="150"/>
      <c r="I206" s="148"/>
      <c r="J206" s="150"/>
      <c r="K206" s="150"/>
      <c r="L206" s="148"/>
      <c r="M206" s="148"/>
      <c r="N206" s="150"/>
      <c r="O206" s="151"/>
      <c r="P206" s="148"/>
      <c r="Q206" s="150"/>
      <c r="R206" s="148"/>
      <c r="S206" s="148"/>
      <c r="T206" s="150"/>
      <c r="U206" s="148"/>
    </row>
    <row r="207" spans="1:21" ht="16.5" customHeight="1" x14ac:dyDescent="0.3"/>
    <row r="208" spans="1:21" ht="16.5" customHeight="1" x14ac:dyDescent="0.3"/>
    <row r="209" spans="14:14" ht="16.5" customHeight="1" x14ac:dyDescent="0.3"/>
    <row r="210" spans="14:14" ht="16.5" customHeight="1" x14ac:dyDescent="0.3"/>
    <row r="211" spans="14:14" ht="16.5" customHeight="1" x14ac:dyDescent="0.3"/>
    <row r="212" spans="14:14" ht="16.5" customHeight="1" x14ac:dyDescent="0.3"/>
    <row r="213" spans="14:14" ht="16.5" customHeight="1" x14ac:dyDescent="0.3"/>
    <row r="214" spans="14:14" ht="16.5" customHeight="1" x14ac:dyDescent="0.3">
      <c r="N214" s="1"/>
    </row>
  </sheetData>
  <mergeCells count="94">
    <mergeCell ref="A23:C23"/>
    <mergeCell ref="A77:C77"/>
    <mergeCell ref="D115:N115"/>
    <mergeCell ref="D116:N116"/>
    <mergeCell ref="D118:N118"/>
    <mergeCell ref="G108:H110"/>
    <mergeCell ref="G107:I107"/>
    <mergeCell ref="G99:I99"/>
    <mergeCell ref="D114:N114"/>
    <mergeCell ref="A25:C25"/>
    <mergeCell ref="A26:C26"/>
    <mergeCell ref="L108:L109"/>
    <mergeCell ref="A80:C80"/>
    <mergeCell ref="A74:C74"/>
    <mergeCell ref="A69:C69"/>
    <mergeCell ref="A64:C64"/>
    <mergeCell ref="A59:C59"/>
    <mergeCell ref="A54:C54"/>
    <mergeCell ref="A48:C48"/>
    <mergeCell ref="A43:C43"/>
    <mergeCell ref="A38:C38"/>
    <mergeCell ref="A49:C49"/>
    <mergeCell ref="A50:C50"/>
    <mergeCell ref="A53:C53"/>
    <mergeCell ref="A55:C55"/>
    <mergeCell ref="A56:C56"/>
    <mergeCell ref="A57:C57"/>
    <mergeCell ref="A58:C58"/>
    <mergeCell ref="A52:C52"/>
    <mergeCell ref="A39:C39"/>
    <mergeCell ref="A40:C40"/>
    <mergeCell ref="A41:C41"/>
    <mergeCell ref="A16:C16"/>
    <mergeCell ref="A17:C17"/>
    <mergeCell ref="A19:C19"/>
    <mergeCell ref="A20:C20"/>
    <mergeCell ref="A22:C22"/>
    <mergeCell ref="A21:C21"/>
    <mergeCell ref="B7:C7"/>
    <mergeCell ref="D8:H8"/>
    <mergeCell ref="J8:N8"/>
    <mergeCell ref="E113:O113"/>
    <mergeCell ref="G100:I100"/>
    <mergeCell ref="J108:J109"/>
    <mergeCell ref="K108:K109"/>
    <mergeCell ref="A33:C33"/>
    <mergeCell ref="A28:C28"/>
    <mergeCell ref="A11:C11"/>
    <mergeCell ref="A12:C12"/>
    <mergeCell ref="A13:C13"/>
    <mergeCell ref="A14:C14"/>
    <mergeCell ref="A15:C15"/>
    <mergeCell ref="A85:C85"/>
    <mergeCell ref="A18:C18"/>
    <mergeCell ref="A42:C42"/>
    <mergeCell ref="A44:C44"/>
    <mergeCell ref="A45:C45"/>
    <mergeCell ref="A46:C46"/>
    <mergeCell ref="A47:C47"/>
    <mergeCell ref="A27:C27"/>
    <mergeCell ref="A34:C34"/>
    <mergeCell ref="A35:C35"/>
    <mergeCell ref="A36:C36"/>
    <mergeCell ref="A37:C37"/>
    <mergeCell ref="A29:C29"/>
    <mergeCell ref="A30:C30"/>
    <mergeCell ref="A31:C31"/>
    <mergeCell ref="A32:C32"/>
    <mergeCell ref="A71:C71"/>
    <mergeCell ref="A60:C60"/>
    <mergeCell ref="A61:C61"/>
    <mergeCell ref="A62:C62"/>
    <mergeCell ref="A63:C63"/>
    <mergeCell ref="A65:C65"/>
    <mergeCell ref="A66:C66"/>
    <mergeCell ref="A67:C67"/>
    <mergeCell ref="A68:C68"/>
    <mergeCell ref="A70:C70"/>
    <mergeCell ref="A72:C72"/>
    <mergeCell ref="A73:C73"/>
    <mergeCell ref="A75:C75"/>
    <mergeCell ref="A76:C76"/>
    <mergeCell ref="A78:C78"/>
    <mergeCell ref="A86:C86"/>
    <mergeCell ref="A79:C79"/>
    <mergeCell ref="A81:C81"/>
    <mergeCell ref="A82:C82"/>
    <mergeCell ref="A83:C83"/>
    <mergeCell ref="A84:C84"/>
    <mergeCell ref="D1:N2"/>
    <mergeCell ref="D4:N4"/>
    <mergeCell ref="D5:N5"/>
    <mergeCell ref="F88:G88"/>
    <mergeCell ref="L88:M88"/>
  </mergeCells>
  <conditionalFormatting sqref="A11:N86">
    <cfRule type="expression" dxfId="38" priority="1">
      <formula>MOD(ROW(),2)=0</formula>
    </cfRule>
  </conditionalFormatting>
  <conditionalFormatting sqref="D11:D86 H11:H86 J11:J86 N11:N86">
    <cfRule type="cellIs" dxfId="37" priority="2" operator="greaterThan">
      <formula>0</formula>
    </cfRule>
  </conditionalFormatting>
  <conditionalFormatting sqref="D99:N107">
    <cfRule type="expression" dxfId="36" priority="12">
      <formula>MOD(ROW(),2)=0</formula>
    </cfRule>
  </conditionalFormatting>
  <conditionalFormatting sqref="H88">
    <cfRule type="cellIs" dxfId="35" priority="25" operator="greaterThan">
      <formula>0</formula>
    </cfRule>
  </conditionalFormatting>
  <conditionalFormatting sqref="N88">
    <cfRule type="cellIs" dxfId="34" priority="24" operator="greaterThan">
      <formula>0</formula>
    </cfRule>
  </conditionalFormatting>
  <dataValidations count="4">
    <dataValidation type="whole" allowBlank="1" showInputMessage="1" showErrorMessage="1" sqref="J13" xr:uid="{00000000-0002-0000-0000-000000000000}">
      <formula1>0</formula1>
      <formula2>4</formula2>
    </dataValidation>
    <dataValidation type="whole" allowBlank="1" showInputMessage="1" showErrorMessage="1" sqref="F89:F91 F87" xr:uid="{00000000-0002-0000-0000-000001000000}">
      <formula1>0</formula1>
      <formula2>10000</formula2>
    </dataValidation>
    <dataValidation type="whole" allowBlank="1" showInputMessage="1" showErrorMessage="1" sqref="D11" xr:uid="{00000000-0002-0000-0000-000002000000}">
      <formula1>0</formula1>
      <formula2>1</formula2>
    </dataValidation>
    <dataValidation allowBlank="1" showErrorMessage="1" sqref="H88:I88 F88 L88" xr:uid="{00000000-0002-0000-0000-000003000000}"/>
  </dataValidations>
  <printOptions horizontalCentered="1" verticalCentered="1"/>
  <pageMargins left="0.7" right="0.7" top="0.75" bottom="0.75" header="0.3" footer="0.3"/>
  <pageSetup scale="39" fitToHeight="0" orientation="landscape" r:id="rId1"/>
  <headerFooter>
    <oddFooter>&amp;L&amp;A&amp;RPage &amp;P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30" r:id="rId4" name="Scroll Bar 6">
              <controlPr locked="0" defaultSize="0" autoPict="0">
                <anchor moveWithCells="1">
                  <from>
                    <xdr:col>3</xdr:col>
                    <xdr:colOff>0</xdr:colOff>
                    <xdr:row>93</xdr:row>
                    <xdr:rowOff>9525</xdr:rowOff>
                  </from>
                  <to>
                    <xdr:col>5</xdr:col>
                    <xdr:colOff>200025</xdr:colOff>
                    <xdr:row>93</xdr:row>
                    <xdr:rowOff>238125</xdr:rowOff>
                  </to>
                </anchor>
              </controlPr>
            </control>
          </mc:Choice>
        </mc:AlternateContent>
        <mc:AlternateContent xmlns:mc="http://schemas.openxmlformats.org/markup-compatibility/2006">
          <mc:Choice Requires="x14">
            <control shapeId="1031" r:id="rId5" name="Scroll Bar 7">
              <controlPr locked="0" defaultSize="0" autoPict="0">
                <anchor moveWithCells="1">
                  <from>
                    <xdr:col>11</xdr:col>
                    <xdr:colOff>866775</xdr:colOff>
                    <xdr:row>99</xdr:row>
                    <xdr:rowOff>0</xdr:rowOff>
                  </from>
                  <to>
                    <xdr:col>13</xdr:col>
                    <xdr:colOff>828675</xdr:colOff>
                    <xdr:row>99</xdr:row>
                    <xdr:rowOff>257175</xdr:rowOff>
                  </to>
                </anchor>
              </controlPr>
            </control>
          </mc:Choice>
        </mc:AlternateContent>
        <mc:AlternateContent xmlns:mc="http://schemas.openxmlformats.org/markup-compatibility/2006">
          <mc:Choice Requires="x14">
            <control shapeId="1036" r:id="rId6" name="Spinner 12">
              <controlPr locked="0" defaultSize="0" autoPict="0">
                <anchor moveWithCells="1" sizeWithCells="1">
                  <from>
                    <xdr:col>11</xdr:col>
                    <xdr:colOff>942975</xdr:colOff>
                    <xdr:row>102</xdr:row>
                    <xdr:rowOff>257175</xdr:rowOff>
                  </from>
                  <to>
                    <xdr:col>12</xdr:col>
                    <xdr:colOff>419100</xdr:colOff>
                    <xdr:row>104</xdr:row>
                    <xdr:rowOff>19050</xdr:rowOff>
                  </to>
                </anchor>
              </controlPr>
            </control>
          </mc:Choice>
        </mc:AlternateContent>
        <mc:AlternateContent xmlns:mc="http://schemas.openxmlformats.org/markup-compatibility/2006">
          <mc:Choice Requires="x14">
            <control shapeId="1038" r:id="rId7" name="Button 14">
              <controlPr defaultSize="0" print="0" autoFill="0" autoPict="0" macro="[0]!clearUnlockedCells.clearUnlockedCells">
                <anchor moveWithCells="1" sizeWithCells="1">
                  <from>
                    <xdr:col>14</xdr:col>
                    <xdr:colOff>381000</xdr:colOff>
                    <xdr:row>7</xdr:row>
                    <xdr:rowOff>66675</xdr:rowOff>
                  </from>
                  <to>
                    <xdr:col>16</xdr:col>
                    <xdr:colOff>95250</xdr:colOff>
                    <xdr:row>9</xdr:row>
                    <xdr:rowOff>200025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W152"/>
  <sheetViews>
    <sheetView showGridLines="0" zoomScale="75" zoomScaleNormal="75" workbookViewId="0">
      <pane ySplit="10" topLeftCell="A11" activePane="bottomLeft" state="frozen"/>
      <selection pane="bottomLeft" activeCell="I28" sqref="I28"/>
    </sheetView>
  </sheetViews>
  <sheetFormatPr defaultColWidth="8.7109375" defaultRowHeight="16.5" x14ac:dyDescent="0.3"/>
  <cols>
    <col min="1" max="1" width="47.140625" style="1" customWidth="1"/>
    <col min="2" max="2" width="14" style="1" customWidth="1"/>
    <col min="3" max="3" width="50.5703125" style="1" customWidth="1"/>
    <col min="4" max="4" width="9.85546875" style="1" customWidth="1"/>
    <col min="5" max="5" width="12.7109375" style="1" customWidth="1"/>
    <col min="6" max="6" width="13.42578125" style="1" customWidth="1"/>
    <col min="7" max="7" width="12.7109375" style="1" customWidth="1"/>
    <col min="8" max="8" width="31.28515625" style="1" customWidth="1"/>
    <col min="9" max="9" width="18.5703125" style="1" customWidth="1"/>
    <col min="10" max="10" width="10.140625" style="1" customWidth="1"/>
    <col min="11" max="12" width="14.140625" style="1" customWidth="1"/>
    <col min="13" max="13" width="11.7109375" style="1" customWidth="1"/>
    <col min="14" max="14" width="31" style="1" customWidth="1"/>
    <col min="15" max="18" width="14.140625" style="1" customWidth="1"/>
    <col min="19" max="19" width="7.140625" style="1" customWidth="1"/>
    <col min="20" max="21" width="14.140625" style="1" customWidth="1"/>
    <col min="22" max="16384" width="8.7109375" style="1"/>
  </cols>
  <sheetData>
    <row r="1" spans="1:21" ht="16.5" customHeight="1" x14ac:dyDescent="0.3">
      <c r="A1" s="220" t="s">
        <v>0</v>
      </c>
      <c r="B1" s="220"/>
      <c r="C1" s="220"/>
      <c r="D1" s="221"/>
      <c r="E1" s="221"/>
      <c r="F1" s="221"/>
      <c r="G1" s="221"/>
      <c r="H1" s="221"/>
      <c r="I1" s="221"/>
      <c r="J1" s="221"/>
      <c r="K1" s="221"/>
      <c r="L1" s="221"/>
      <c r="M1" s="221"/>
      <c r="N1" s="221"/>
      <c r="O1" s="88"/>
      <c r="P1" s="88"/>
      <c r="Q1" s="88"/>
      <c r="R1" s="88"/>
      <c r="S1" s="88"/>
      <c r="T1" s="88"/>
      <c r="U1" s="88"/>
    </row>
    <row r="2" spans="1:21" ht="17.100000000000001" customHeight="1" thickBot="1" x14ac:dyDescent="0.35">
      <c r="A2" s="220"/>
      <c r="B2" s="220"/>
      <c r="C2" s="220"/>
      <c r="D2" s="222"/>
      <c r="E2" s="222"/>
      <c r="F2" s="222"/>
      <c r="G2" s="222"/>
      <c r="H2" s="222"/>
      <c r="I2" s="222"/>
      <c r="J2" s="222"/>
      <c r="K2" s="222"/>
      <c r="L2" s="222"/>
      <c r="M2" s="222"/>
      <c r="N2" s="222"/>
      <c r="O2" s="88"/>
      <c r="P2" s="88"/>
      <c r="Q2" s="88"/>
      <c r="R2" s="88"/>
      <c r="S2" s="88"/>
      <c r="T2" s="88"/>
      <c r="U2" s="88"/>
    </row>
    <row r="3" spans="1:21" ht="21" thickTop="1" x14ac:dyDescent="0.35">
      <c r="A3" s="2"/>
      <c r="B3" s="2"/>
      <c r="C3" s="3"/>
      <c r="D3" s="153"/>
      <c r="E3" s="154"/>
      <c r="F3" s="153"/>
      <c r="G3" s="153"/>
      <c r="H3" s="153"/>
      <c r="I3" s="153"/>
      <c r="J3" s="153"/>
      <c r="K3" s="153"/>
      <c r="L3" s="153"/>
      <c r="M3" s="153"/>
      <c r="N3" s="153"/>
      <c r="O3" s="155"/>
      <c r="P3" s="3"/>
      <c r="Q3" s="4"/>
      <c r="R3" s="3"/>
      <c r="S3" s="3"/>
      <c r="T3" s="4"/>
      <c r="U3" s="3"/>
    </row>
    <row r="4" spans="1:21" ht="16.5" customHeight="1" x14ac:dyDescent="0.35">
      <c r="A4" s="220" t="s">
        <v>1</v>
      </c>
      <c r="B4" s="220"/>
      <c r="C4" s="220"/>
      <c r="D4" s="223"/>
      <c r="E4" s="223"/>
      <c r="F4" s="223"/>
      <c r="G4" s="223"/>
      <c r="H4" s="223"/>
      <c r="I4" s="223"/>
      <c r="J4" s="223"/>
      <c r="K4" s="223"/>
      <c r="L4" s="223"/>
      <c r="M4" s="223"/>
      <c r="N4" s="223"/>
      <c r="O4" s="89"/>
      <c r="P4" s="89"/>
      <c r="Q4" s="89"/>
      <c r="R4" s="89"/>
      <c r="S4" s="89"/>
      <c r="T4" s="89"/>
      <c r="U4" s="89"/>
    </row>
    <row r="5" spans="1:21" ht="24.95" customHeight="1" thickBot="1" x14ac:dyDescent="0.4">
      <c r="A5" s="220"/>
      <c r="B5" s="220"/>
      <c r="C5" s="220"/>
      <c r="D5" s="224"/>
      <c r="E5" s="224"/>
      <c r="F5" s="224"/>
      <c r="G5" s="224"/>
      <c r="H5" s="224"/>
      <c r="I5" s="224"/>
      <c r="J5" s="224"/>
      <c r="K5" s="224"/>
      <c r="L5" s="224"/>
      <c r="M5" s="224"/>
      <c r="N5" s="224"/>
      <c r="O5" s="89"/>
      <c r="P5" s="89"/>
      <c r="Q5" s="89"/>
      <c r="R5" s="89"/>
      <c r="S5" s="89"/>
      <c r="T5" s="89"/>
      <c r="U5" s="89"/>
    </row>
    <row r="6" spans="1:21" ht="21" thickTop="1" x14ac:dyDescent="0.35">
      <c r="A6" s="34"/>
      <c r="B6" s="34"/>
      <c r="C6" s="34"/>
      <c r="D6" s="32"/>
      <c r="E6" s="32"/>
      <c r="F6" s="32"/>
      <c r="G6" s="32"/>
      <c r="H6" s="32"/>
      <c r="I6" s="32"/>
      <c r="J6" s="32"/>
      <c r="K6" s="32"/>
      <c r="L6" s="32"/>
      <c r="M6" s="32"/>
      <c r="N6" s="32"/>
      <c r="O6" s="32"/>
      <c r="P6" s="32"/>
      <c r="Q6" s="32"/>
      <c r="R6" s="32"/>
      <c r="S6" s="32"/>
      <c r="T6" s="32"/>
      <c r="U6" s="32"/>
    </row>
    <row r="7" spans="1:21" ht="17.25" x14ac:dyDescent="0.3">
      <c r="A7" s="5"/>
      <c r="B7" s="184"/>
      <c r="C7" s="184"/>
      <c r="D7" s="5"/>
      <c r="E7" s="19"/>
      <c r="F7" s="20"/>
      <c r="G7" s="5"/>
      <c r="H7" s="20"/>
      <c r="I7" s="5"/>
      <c r="J7" s="20"/>
      <c r="K7" s="20"/>
      <c r="L7" s="5"/>
      <c r="M7" s="5"/>
      <c r="N7" s="5"/>
      <c r="O7" s="6"/>
      <c r="P7" s="5"/>
      <c r="Q7" s="20"/>
      <c r="R7" s="5"/>
      <c r="S7" s="5"/>
      <c r="T7" s="20"/>
      <c r="U7" s="5"/>
    </row>
    <row r="8" spans="1:21" ht="20.25" x14ac:dyDescent="0.35">
      <c r="A8" s="229" t="s">
        <v>94</v>
      </c>
      <c r="B8" s="229"/>
      <c r="C8" s="229"/>
      <c r="D8" s="185" t="s">
        <v>3</v>
      </c>
      <c r="E8" s="185"/>
      <c r="F8" s="185"/>
      <c r="G8" s="185"/>
      <c r="H8" s="185"/>
      <c r="I8" s="38"/>
      <c r="J8" s="186" t="s">
        <v>4</v>
      </c>
      <c r="K8" s="186"/>
      <c r="L8" s="186"/>
      <c r="M8" s="186"/>
      <c r="N8" s="186"/>
      <c r="O8" s="39"/>
      <c r="P8" s="39"/>
      <c r="Q8" s="39"/>
      <c r="R8" s="39"/>
      <c r="S8" s="39"/>
      <c r="T8" s="39"/>
      <c r="U8" s="39"/>
    </row>
    <row r="9" spans="1:21" ht="20.25" x14ac:dyDescent="0.35">
      <c r="A9" s="36"/>
      <c r="B9" s="36"/>
      <c r="C9" s="36"/>
      <c r="D9" s="53"/>
      <c r="E9" s="53"/>
      <c r="F9" s="53"/>
      <c r="G9" s="53"/>
      <c r="H9" s="53"/>
      <c r="I9" s="36"/>
      <c r="J9" s="55"/>
      <c r="K9" s="55"/>
      <c r="L9" s="55"/>
      <c r="M9" s="83"/>
      <c r="N9" s="83"/>
      <c r="O9" s="37"/>
      <c r="P9" s="37"/>
      <c r="Q9" s="37"/>
      <c r="R9" s="37"/>
      <c r="S9" s="37"/>
      <c r="T9" s="37"/>
      <c r="U9" s="37"/>
    </row>
    <row r="10" spans="1:21" ht="20.25" x14ac:dyDescent="0.35">
      <c r="A10" s="36"/>
      <c r="B10" s="36"/>
      <c r="C10" s="36"/>
      <c r="D10" s="53" t="s">
        <v>5</v>
      </c>
      <c r="E10" s="53"/>
      <c r="F10" s="53" t="s">
        <v>6</v>
      </c>
      <c r="G10" s="53"/>
      <c r="H10" s="53" t="s">
        <v>7</v>
      </c>
      <c r="I10" s="36"/>
      <c r="J10" s="83" t="s">
        <v>5</v>
      </c>
      <c r="K10" s="56"/>
      <c r="L10" s="83" t="s">
        <v>6</v>
      </c>
      <c r="M10" s="83"/>
      <c r="N10" s="83" t="s">
        <v>7</v>
      </c>
      <c r="P10" s="37"/>
      <c r="R10" s="37"/>
      <c r="S10" s="37"/>
      <c r="U10" s="37"/>
    </row>
    <row r="11" spans="1:21" ht="20.25" x14ac:dyDescent="0.35">
      <c r="A11" s="214" t="s">
        <v>95</v>
      </c>
      <c r="B11" s="214"/>
      <c r="C11" s="214"/>
      <c r="D11" s="162">
        <v>0</v>
      </c>
      <c r="E11" s="132" t="s">
        <v>9</v>
      </c>
      <c r="F11" s="132">
        <v>125</v>
      </c>
      <c r="G11" s="132" t="s">
        <v>10</v>
      </c>
      <c r="H11" s="132">
        <f>IF(D11&gt;1, "0", D11*F11)</f>
        <v>0</v>
      </c>
      <c r="I11" s="133"/>
      <c r="J11" s="159">
        <f>D11</f>
        <v>0</v>
      </c>
      <c r="K11" s="132" t="s">
        <v>9</v>
      </c>
      <c r="L11" s="132">
        <v>125</v>
      </c>
      <c r="M11" s="132" t="s">
        <v>10</v>
      </c>
      <c r="N11" s="132">
        <f t="shared" ref="N11" si="0">IF(J11&gt;1,"0",J11*L11)</f>
        <v>0</v>
      </c>
      <c r="O11" s="76"/>
    </row>
    <row r="12" spans="1:21" ht="20.25" x14ac:dyDescent="0.35">
      <c r="A12" s="215" t="s">
        <v>96</v>
      </c>
      <c r="B12" s="215"/>
      <c r="C12" s="215"/>
      <c r="D12" s="162">
        <v>0</v>
      </c>
      <c r="E12" s="132" t="s">
        <v>9</v>
      </c>
      <c r="F12" s="132">
        <v>145</v>
      </c>
      <c r="G12" s="132" t="s">
        <v>10</v>
      </c>
      <c r="H12" s="132">
        <f>IF(D12&gt;58, "0", D12*F12)</f>
        <v>0</v>
      </c>
      <c r="I12" s="133"/>
      <c r="J12" s="159">
        <f>D12</f>
        <v>0</v>
      </c>
      <c r="K12" s="132" t="s">
        <v>9</v>
      </c>
      <c r="L12" s="132">
        <v>145</v>
      </c>
      <c r="M12" s="132" t="s">
        <v>10</v>
      </c>
      <c r="N12" s="132">
        <f>IF(J12&gt;1,"0",J12*L12)</f>
        <v>0</v>
      </c>
      <c r="O12" s="76"/>
    </row>
    <row r="13" spans="1:21" ht="20.25" x14ac:dyDescent="0.35">
      <c r="A13" s="216" t="s">
        <v>97</v>
      </c>
      <c r="B13" s="216"/>
      <c r="C13" s="216"/>
      <c r="D13" s="162">
        <v>0</v>
      </c>
      <c r="E13" s="133" t="s">
        <v>9</v>
      </c>
      <c r="F13" s="136">
        <v>1.6</v>
      </c>
      <c r="G13" s="133" t="s">
        <v>10</v>
      </c>
      <c r="H13" s="133">
        <f>IF(D13&gt;58, "0", D13*F13)</f>
        <v>0</v>
      </c>
      <c r="I13" s="133"/>
      <c r="J13" s="160">
        <f>ROUNDUP(D13*0.1,0)</f>
        <v>0</v>
      </c>
      <c r="K13" s="133" t="s">
        <v>9</v>
      </c>
      <c r="L13" s="133">
        <v>2</v>
      </c>
      <c r="M13" s="133" t="s">
        <v>10</v>
      </c>
      <c r="N13" s="133">
        <f>IF(J13&gt;1,"0",J13*L13)</f>
        <v>0</v>
      </c>
      <c r="O13" s="76"/>
    </row>
    <row r="14" spans="1:21" ht="20.25" x14ac:dyDescent="0.35">
      <c r="A14" s="215" t="s">
        <v>98</v>
      </c>
      <c r="B14" s="215"/>
      <c r="C14" s="215"/>
      <c r="D14" s="162">
        <v>0</v>
      </c>
      <c r="E14" s="132" t="s">
        <v>9</v>
      </c>
      <c r="F14" s="132">
        <v>4</v>
      </c>
      <c r="G14" s="132" t="s">
        <v>10</v>
      </c>
      <c r="H14" s="132">
        <f>IF(D14&gt;58, "0", D14*F14)</f>
        <v>0</v>
      </c>
      <c r="I14" s="133"/>
      <c r="J14" s="159">
        <f>ROUNDUP(D14*0.1,0)</f>
        <v>0</v>
      </c>
      <c r="K14" s="132" t="s">
        <v>9</v>
      </c>
      <c r="L14" s="132">
        <v>30</v>
      </c>
      <c r="M14" s="132" t="s">
        <v>10</v>
      </c>
      <c r="N14" s="132">
        <f>IF(J14&gt;1,"0",J14*L14)</f>
        <v>0</v>
      </c>
      <c r="O14" s="76"/>
    </row>
    <row r="15" spans="1:21" ht="20.25" x14ac:dyDescent="0.35">
      <c r="A15" s="216" t="s">
        <v>16</v>
      </c>
      <c r="B15" s="216"/>
      <c r="C15" s="216"/>
      <c r="D15" s="162">
        <v>0</v>
      </c>
      <c r="E15" s="133" t="s">
        <v>9</v>
      </c>
      <c r="F15" s="136">
        <v>0.1</v>
      </c>
      <c r="G15" s="133" t="s">
        <v>10</v>
      </c>
      <c r="H15" s="133">
        <f>IF(D15&gt;58, "0", D15*F15)</f>
        <v>0</v>
      </c>
      <c r="I15" s="133"/>
      <c r="J15" s="160">
        <f>ROUNDUP(D15*0.1,0)</f>
        <v>0</v>
      </c>
      <c r="K15" s="133" t="s">
        <v>9</v>
      </c>
      <c r="L15" s="133">
        <v>0.1</v>
      </c>
      <c r="M15" s="133" t="s">
        <v>10</v>
      </c>
      <c r="N15" s="133">
        <f>IF(J15&gt;1,"0",J15*L15)</f>
        <v>0</v>
      </c>
      <c r="O15" s="76"/>
    </row>
    <row r="16" spans="1:21" ht="20.25" x14ac:dyDescent="0.35">
      <c r="A16" s="215" t="s">
        <v>17</v>
      </c>
      <c r="B16" s="215"/>
      <c r="C16" s="215"/>
      <c r="D16" s="162">
        <v>0</v>
      </c>
      <c r="E16" s="132"/>
      <c r="F16" s="127"/>
      <c r="G16" s="132"/>
      <c r="H16" s="132"/>
      <c r="I16" s="133"/>
      <c r="J16" s="159"/>
      <c r="K16" s="132"/>
      <c r="L16" s="127">
        <v>0</v>
      </c>
      <c r="M16" s="132"/>
      <c r="N16" s="132">
        <f>($L16)</f>
        <v>0</v>
      </c>
      <c r="O16" s="76"/>
    </row>
    <row r="17" spans="1:23" ht="20.25" x14ac:dyDescent="0.35">
      <c r="A17" s="217" t="s">
        <v>18</v>
      </c>
      <c r="B17" s="217"/>
      <c r="C17" s="217"/>
      <c r="D17" s="162">
        <v>0</v>
      </c>
      <c r="E17" s="134" t="s">
        <v>9</v>
      </c>
      <c r="F17" s="129"/>
      <c r="G17" s="134" t="s">
        <v>10</v>
      </c>
      <c r="H17" s="134">
        <f>IF(D17&gt;58, "0", D17*F17)</f>
        <v>0</v>
      </c>
      <c r="I17" s="134"/>
      <c r="J17" s="161">
        <f>ROUNDUP(D17*0.1,0)</f>
        <v>0</v>
      </c>
      <c r="K17" s="134" t="s">
        <v>9</v>
      </c>
      <c r="L17" s="129"/>
      <c r="M17" s="134" t="s">
        <v>10</v>
      </c>
      <c r="N17" s="134">
        <f>IF(J17&gt;50,"0",J17*L17)</f>
        <v>0</v>
      </c>
      <c r="O17" s="76"/>
    </row>
    <row r="18" spans="1:23" s="35" customFormat="1" ht="20.25" x14ac:dyDescent="0.35">
      <c r="A18" s="227" t="s">
        <v>99</v>
      </c>
      <c r="B18" s="227"/>
      <c r="C18" s="227"/>
      <c r="D18" s="162">
        <v>0</v>
      </c>
      <c r="E18" s="133" t="s">
        <v>9</v>
      </c>
      <c r="F18" s="133">
        <v>145</v>
      </c>
      <c r="G18" s="133" t="s">
        <v>10</v>
      </c>
      <c r="H18" s="133">
        <f>IF(D18&gt;1, "0", D18*F18)</f>
        <v>0</v>
      </c>
      <c r="I18" s="133"/>
      <c r="J18" s="160">
        <f>D18</f>
        <v>0</v>
      </c>
      <c r="K18" s="133" t="s">
        <v>9</v>
      </c>
      <c r="L18" s="133">
        <v>145</v>
      </c>
      <c r="M18" s="133" t="s">
        <v>10</v>
      </c>
      <c r="N18" s="133">
        <f>IF(J18&gt;1,"0",J18*L18)</f>
        <v>0</v>
      </c>
      <c r="O18" s="77"/>
      <c r="P18" s="29"/>
      <c r="Q18" s="29"/>
      <c r="R18" s="29"/>
      <c r="S18" s="29"/>
      <c r="T18" s="29"/>
      <c r="U18" s="29"/>
      <c r="V18" s="29"/>
      <c r="W18" s="29"/>
    </row>
    <row r="19" spans="1:23" ht="20.25" x14ac:dyDescent="0.35">
      <c r="A19" s="219" t="s">
        <v>96</v>
      </c>
      <c r="B19" s="219"/>
      <c r="C19" s="219"/>
      <c r="D19" s="162">
        <v>0</v>
      </c>
      <c r="E19" s="132" t="s">
        <v>9</v>
      </c>
      <c r="F19" s="132">
        <v>145</v>
      </c>
      <c r="G19" s="132" t="s">
        <v>10</v>
      </c>
      <c r="H19" s="132">
        <f>IF(D19&gt;58, "0", D19*F19)</f>
        <v>0</v>
      </c>
      <c r="I19" s="133"/>
      <c r="J19" s="159">
        <f>D19</f>
        <v>0</v>
      </c>
      <c r="K19" s="132" t="s">
        <v>9</v>
      </c>
      <c r="L19" s="132">
        <v>145</v>
      </c>
      <c r="M19" s="132" t="s">
        <v>10</v>
      </c>
      <c r="N19" s="132">
        <f>IF(J19&gt;1,"0",J19*L19)</f>
        <v>0</v>
      </c>
      <c r="O19" s="76"/>
    </row>
    <row r="20" spans="1:23" ht="20.25" x14ac:dyDescent="0.35">
      <c r="A20" s="218" t="s">
        <v>97</v>
      </c>
      <c r="B20" s="218"/>
      <c r="C20" s="218"/>
      <c r="D20" s="162">
        <v>0</v>
      </c>
      <c r="E20" s="133" t="s">
        <v>9</v>
      </c>
      <c r="F20" s="136">
        <v>1.6</v>
      </c>
      <c r="G20" s="133" t="s">
        <v>10</v>
      </c>
      <c r="H20" s="133">
        <f>IF(D20&gt;58, "0", D20*F20)</f>
        <v>0</v>
      </c>
      <c r="I20" s="133"/>
      <c r="J20" s="160">
        <f>ROUNDUP(D20*0.1,0)</f>
        <v>0</v>
      </c>
      <c r="K20" s="133" t="s">
        <v>9</v>
      </c>
      <c r="L20" s="133">
        <v>2</v>
      </c>
      <c r="M20" s="133" t="s">
        <v>10</v>
      </c>
      <c r="N20" s="133">
        <f>IF(J20&gt;1,"0",J20*L20)</f>
        <v>0</v>
      </c>
      <c r="O20" s="76"/>
    </row>
    <row r="21" spans="1:23" ht="20.25" x14ac:dyDescent="0.35">
      <c r="A21" s="219" t="s">
        <v>98</v>
      </c>
      <c r="B21" s="219"/>
      <c r="C21" s="219"/>
      <c r="D21" s="162">
        <v>0</v>
      </c>
      <c r="E21" s="132" t="s">
        <v>9</v>
      </c>
      <c r="F21" s="132">
        <v>4</v>
      </c>
      <c r="G21" s="132" t="s">
        <v>10</v>
      </c>
      <c r="H21" s="132">
        <f>IF(D21&gt;58, "0", D21*F21)</f>
        <v>0</v>
      </c>
      <c r="I21" s="133"/>
      <c r="J21" s="159">
        <f>ROUNDUP(D21*0.1,0)</f>
        <v>0</v>
      </c>
      <c r="K21" s="132" t="s">
        <v>9</v>
      </c>
      <c r="L21" s="132">
        <v>30</v>
      </c>
      <c r="M21" s="132" t="s">
        <v>10</v>
      </c>
      <c r="N21" s="132">
        <f>IF(J21&gt;1,"0",J21*L21)</f>
        <v>0</v>
      </c>
      <c r="O21" s="76"/>
    </row>
    <row r="22" spans="1:23" ht="20.25" x14ac:dyDescent="0.35">
      <c r="A22" s="218" t="s">
        <v>16</v>
      </c>
      <c r="B22" s="218"/>
      <c r="C22" s="218"/>
      <c r="D22" s="162">
        <v>0</v>
      </c>
      <c r="E22" s="133" t="s">
        <v>9</v>
      </c>
      <c r="F22" s="136">
        <v>0.1</v>
      </c>
      <c r="G22" s="133" t="s">
        <v>10</v>
      </c>
      <c r="H22" s="133">
        <f>IF(D22&gt;58, "0", D22*F22)</f>
        <v>0</v>
      </c>
      <c r="I22" s="133"/>
      <c r="J22" s="160">
        <f>ROUNDUP(D22*0.1,0)</f>
        <v>0</v>
      </c>
      <c r="K22" s="133" t="s">
        <v>9</v>
      </c>
      <c r="L22" s="133">
        <v>0.1</v>
      </c>
      <c r="M22" s="133" t="s">
        <v>10</v>
      </c>
      <c r="N22" s="133">
        <f>IF(J22&gt;1,"0",J22*L22)</f>
        <v>0</v>
      </c>
      <c r="O22" s="76"/>
    </row>
    <row r="23" spans="1:23" ht="20.25" x14ac:dyDescent="0.35">
      <c r="A23" s="219" t="s">
        <v>17</v>
      </c>
      <c r="B23" s="219"/>
      <c r="C23" s="219"/>
      <c r="D23" s="162"/>
      <c r="E23" s="132"/>
      <c r="F23" s="127"/>
      <c r="G23" s="132"/>
      <c r="H23" s="132"/>
      <c r="I23" s="133"/>
      <c r="J23" s="159"/>
      <c r="K23" s="132"/>
      <c r="L23" s="127">
        <v>0</v>
      </c>
      <c r="M23" s="132"/>
      <c r="N23" s="132">
        <f>($L23)</f>
        <v>0</v>
      </c>
      <c r="O23" s="76"/>
    </row>
    <row r="24" spans="1:23" ht="20.25" x14ac:dyDescent="0.35">
      <c r="A24" s="232" t="s">
        <v>18</v>
      </c>
      <c r="B24" s="232"/>
      <c r="C24" s="232"/>
      <c r="D24" s="162">
        <v>0</v>
      </c>
      <c r="E24" s="134" t="s">
        <v>9</v>
      </c>
      <c r="F24" s="129"/>
      <c r="G24" s="134" t="s">
        <v>10</v>
      </c>
      <c r="H24" s="134">
        <f>IF(D24&gt;58, "0", D24*F24)</f>
        <v>0</v>
      </c>
      <c r="I24" s="134"/>
      <c r="J24" s="161">
        <f>ROUNDUP(D24*0.1,0)</f>
        <v>0</v>
      </c>
      <c r="K24" s="134" t="s">
        <v>9</v>
      </c>
      <c r="L24" s="129"/>
      <c r="M24" s="134" t="s">
        <v>10</v>
      </c>
      <c r="N24" s="134">
        <f>IF(J24&gt;50,"0",J24*L24)</f>
        <v>0</v>
      </c>
      <c r="O24" s="76"/>
    </row>
    <row r="25" spans="1:23" ht="20.25" x14ac:dyDescent="0.35">
      <c r="A25" s="210" t="s">
        <v>20</v>
      </c>
      <c r="B25" s="211"/>
      <c r="C25" s="212"/>
      <c r="D25" s="162">
        <v>0</v>
      </c>
      <c r="E25" s="132" t="s">
        <v>9</v>
      </c>
      <c r="F25" s="132">
        <v>20</v>
      </c>
      <c r="G25" s="132" t="s">
        <v>10</v>
      </c>
      <c r="H25" s="132">
        <f t="shared" ref="H25:H65" si="1">IF(D25&gt;58, "0", D25*F25)</f>
        <v>0</v>
      </c>
      <c r="I25" s="133"/>
      <c r="J25" s="159">
        <f>D25</f>
        <v>0</v>
      </c>
      <c r="K25" s="132" t="s">
        <v>9</v>
      </c>
      <c r="L25" s="132">
        <v>20</v>
      </c>
      <c r="M25" s="132" t="s">
        <v>10</v>
      </c>
      <c r="N25" s="132">
        <f t="shared" ref="N25:N36" si="2">(J25*L25)</f>
        <v>0</v>
      </c>
      <c r="O25" s="76"/>
    </row>
    <row r="26" spans="1:23" ht="20.25" x14ac:dyDescent="0.35">
      <c r="A26" s="192" t="s">
        <v>21</v>
      </c>
      <c r="B26" s="193"/>
      <c r="C26" s="194"/>
      <c r="D26" s="120">
        <v>0</v>
      </c>
      <c r="E26" s="122" t="s">
        <v>9</v>
      </c>
      <c r="F26" s="122">
        <v>6</v>
      </c>
      <c r="G26" s="122" t="s">
        <v>10</v>
      </c>
      <c r="H26" s="122">
        <f t="shared" ref="H26" si="3">IF(D26&gt;574, "0", D26*F26)</f>
        <v>0</v>
      </c>
      <c r="I26" s="144"/>
      <c r="J26" s="164">
        <f t="shared" ref="J26" si="4">D26</f>
        <v>0</v>
      </c>
      <c r="K26" s="122" t="s">
        <v>9</v>
      </c>
      <c r="L26" s="122">
        <v>7</v>
      </c>
      <c r="M26" s="122" t="s">
        <v>10</v>
      </c>
      <c r="N26" s="138">
        <f t="shared" si="2"/>
        <v>0</v>
      </c>
      <c r="O26" s="76"/>
    </row>
    <row r="27" spans="1:23" ht="20.25" x14ac:dyDescent="0.35">
      <c r="A27" s="213" t="s">
        <v>25</v>
      </c>
      <c r="B27" s="213"/>
      <c r="C27" s="213"/>
      <c r="D27" s="162">
        <v>0</v>
      </c>
      <c r="E27" s="133" t="s">
        <v>9</v>
      </c>
      <c r="F27" s="134">
        <v>10</v>
      </c>
      <c r="G27" s="133" t="s">
        <v>10</v>
      </c>
      <c r="H27" s="133">
        <f t="shared" si="1"/>
        <v>0</v>
      </c>
      <c r="I27" s="133"/>
      <c r="J27" s="160">
        <f>D27</f>
        <v>0</v>
      </c>
      <c r="K27" s="133" t="s">
        <v>9</v>
      </c>
      <c r="L27" s="133">
        <v>10</v>
      </c>
      <c r="M27" s="133" t="s">
        <v>10</v>
      </c>
      <c r="N27" s="133">
        <f>J27*L27</f>
        <v>0</v>
      </c>
      <c r="O27" s="76"/>
    </row>
    <row r="28" spans="1:23" ht="20.25" x14ac:dyDescent="0.35">
      <c r="A28" s="214" t="s">
        <v>26</v>
      </c>
      <c r="B28" s="214"/>
      <c r="C28" s="214"/>
      <c r="D28" s="162">
        <v>0</v>
      </c>
      <c r="E28" s="132" t="s">
        <v>9</v>
      </c>
      <c r="F28" s="132">
        <v>32</v>
      </c>
      <c r="G28" s="132" t="s">
        <v>10</v>
      </c>
      <c r="H28" s="132">
        <f t="shared" si="1"/>
        <v>0</v>
      </c>
      <c r="I28" s="133"/>
      <c r="J28" s="159">
        <f>D28</f>
        <v>0</v>
      </c>
      <c r="K28" s="132" t="s">
        <v>9</v>
      </c>
      <c r="L28" s="132">
        <v>32</v>
      </c>
      <c r="M28" s="132" t="s">
        <v>10</v>
      </c>
      <c r="N28" s="132">
        <f t="shared" si="2"/>
        <v>0</v>
      </c>
      <c r="O28" s="76"/>
    </row>
    <row r="29" spans="1:23" ht="20.25" x14ac:dyDescent="0.35">
      <c r="A29" s="227" t="s">
        <v>27</v>
      </c>
      <c r="B29" s="227"/>
      <c r="C29" s="227"/>
      <c r="D29" s="162">
        <v>0</v>
      </c>
      <c r="E29" s="133" t="s">
        <v>9</v>
      </c>
      <c r="F29" s="133">
        <v>11</v>
      </c>
      <c r="G29" s="133" t="s">
        <v>10</v>
      </c>
      <c r="H29" s="133">
        <f t="shared" si="1"/>
        <v>0</v>
      </c>
      <c r="I29" s="133"/>
      <c r="J29" s="160">
        <f>D29</f>
        <v>0</v>
      </c>
      <c r="K29" s="133" t="s">
        <v>9</v>
      </c>
      <c r="L29" s="133">
        <v>11</v>
      </c>
      <c r="M29" s="133" t="s">
        <v>10</v>
      </c>
      <c r="N29" s="133">
        <f t="shared" si="2"/>
        <v>0</v>
      </c>
      <c r="O29" s="76"/>
    </row>
    <row r="30" spans="1:23" ht="20.25" x14ac:dyDescent="0.35">
      <c r="A30" s="225" t="s">
        <v>28</v>
      </c>
      <c r="B30" s="225"/>
      <c r="C30" s="225"/>
      <c r="D30" s="162">
        <v>0</v>
      </c>
      <c r="E30" s="132" t="s">
        <v>9</v>
      </c>
      <c r="F30" s="132">
        <v>1.6</v>
      </c>
      <c r="G30" s="132" t="s">
        <v>10</v>
      </c>
      <c r="H30" s="132">
        <f t="shared" si="1"/>
        <v>0</v>
      </c>
      <c r="I30" s="133"/>
      <c r="J30" s="159">
        <f>ROUNDUP(D30*0.1,0)</f>
        <v>0</v>
      </c>
      <c r="K30" s="132" t="s">
        <v>9</v>
      </c>
      <c r="L30" s="132">
        <v>2</v>
      </c>
      <c r="M30" s="132" t="s">
        <v>10</v>
      </c>
      <c r="N30" s="132">
        <f>IF(J30&gt;32,"0",J30*L30)</f>
        <v>0</v>
      </c>
      <c r="O30" s="76"/>
    </row>
    <row r="31" spans="1:23" ht="20.25" x14ac:dyDescent="0.35">
      <c r="A31" s="227" t="s">
        <v>29</v>
      </c>
      <c r="B31" s="227"/>
      <c r="C31" s="227"/>
      <c r="D31" s="162">
        <v>0</v>
      </c>
      <c r="E31" s="133" t="s">
        <v>9</v>
      </c>
      <c r="F31" s="133">
        <v>4.2</v>
      </c>
      <c r="G31" s="133" t="s">
        <v>10</v>
      </c>
      <c r="H31" s="133">
        <f t="shared" si="1"/>
        <v>0</v>
      </c>
      <c r="I31" s="133"/>
      <c r="J31" s="160">
        <f>D31</f>
        <v>0</v>
      </c>
      <c r="K31" s="133" t="s">
        <v>9</v>
      </c>
      <c r="L31" s="133">
        <v>4.7</v>
      </c>
      <c r="M31" s="133" t="s">
        <v>10</v>
      </c>
      <c r="N31" s="133">
        <f t="shared" si="2"/>
        <v>0</v>
      </c>
      <c r="O31" s="76"/>
    </row>
    <row r="32" spans="1:23" ht="20.25" x14ac:dyDescent="0.35">
      <c r="A32" s="214" t="s">
        <v>30</v>
      </c>
      <c r="B32" s="214"/>
      <c r="C32" s="214"/>
      <c r="D32" s="162">
        <v>0</v>
      </c>
      <c r="E32" s="132" t="s">
        <v>9</v>
      </c>
      <c r="F32" s="132">
        <v>17</v>
      </c>
      <c r="G32" s="132" t="s">
        <v>10</v>
      </c>
      <c r="H32" s="132">
        <f t="shared" si="1"/>
        <v>0</v>
      </c>
      <c r="I32" s="133"/>
      <c r="J32" s="159">
        <f>D32</f>
        <v>0</v>
      </c>
      <c r="K32" s="132" t="s">
        <v>9</v>
      </c>
      <c r="L32" s="132">
        <v>17</v>
      </c>
      <c r="M32" s="132" t="s">
        <v>10</v>
      </c>
      <c r="N32" s="132">
        <f t="shared" si="2"/>
        <v>0</v>
      </c>
      <c r="O32" s="76"/>
    </row>
    <row r="33" spans="1:15" ht="20.25" x14ac:dyDescent="0.35">
      <c r="A33" s="226" t="s">
        <v>31</v>
      </c>
      <c r="B33" s="226"/>
      <c r="C33" s="226"/>
      <c r="D33" s="162">
        <v>0</v>
      </c>
      <c r="E33" s="133" t="s">
        <v>9</v>
      </c>
      <c r="F33" s="133">
        <v>1.6</v>
      </c>
      <c r="G33" s="133" t="s">
        <v>10</v>
      </c>
      <c r="H33" s="133">
        <f t="shared" si="1"/>
        <v>0</v>
      </c>
      <c r="I33" s="133"/>
      <c r="J33" s="160">
        <f>ROUNDUP(D33*0.1,0)</f>
        <v>0</v>
      </c>
      <c r="K33" s="133" t="s">
        <v>9</v>
      </c>
      <c r="L33" s="133">
        <v>2</v>
      </c>
      <c r="M33" s="133" t="s">
        <v>10</v>
      </c>
      <c r="N33" s="133">
        <f>IF(J33&gt;32,"0",J33*L33)</f>
        <v>0</v>
      </c>
      <c r="O33" s="76"/>
    </row>
    <row r="34" spans="1:15" ht="20.25" x14ac:dyDescent="0.35">
      <c r="A34" s="214" t="s">
        <v>32</v>
      </c>
      <c r="B34" s="214"/>
      <c r="C34" s="214"/>
      <c r="D34" s="162">
        <v>0</v>
      </c>
      <c r="E34" s="132" t="s">
        <v>9</v>
      </c>
      <c r="F34" s="132">
        <v>7</v>
      </c>
      <c r="G34" s="132" t="s">
        <v>10</v>
      </c>
      <c r="H34" s="132">
        <f t="shared" si="1"/>
        <v>0</v>
      </c>
      <c r="I34" s="133"/>
      <c r="J34" s="159">
        <f>D34</f>
        <v>0</v>
      </c>
      <c r="K34" s="132" t="s">
        <v>9</v>
      </c>
      <c r="L34" s="132">
        <v>7</v>
      </c>
      <c r="M34" s="132" t="s">
        <v>10</v>
      </c>
      <c r="N34" s="132">
        <f t="shared" si="2"/>
        <v>0</v>
      </c>
      <c r="O34" s="76"/>
    </row>
    <row r="35" spans="1:15" ht="20.25" x14ac:dyDescent="0.35">
      <c r="A35" s="226" t="s">
        <v>31</v>
      </c>
      <c r="B35" s="226"/>
      <c r="C35" s="226"/>
      <c r="D35" s="162">
        <v>0</v>
      </c>
      <c r="E35" s="133" t="s">
        <v>9</v>
      </c>
      <c r="F35" s="133">
        <v>1.6</v>
      </c>
      <c r="G35" s="133" t="s">
        <v>10</v>
      </c>
      <c r="H35" s="133">
        <f t="shared" si="1"/>
        <v>0</v>
      </c>
      <c r="I35" s="133"/>
      <c r="J35" s="160">
        <f>ROUNDUP(D35*0.1,0)</f>
        <v>0</v>
      </c>
      <c r="K35" s="133" t="s">
        <v>9</v>
      </c>
      <c r="L35" s="133">
        <v>2</v>
      </c>
      <c r="M35" s="133" t="s">
        <v>10</v>
      </c>
      <c r="N35" s="133">
        <f>IF(J35&gt;32,"0",J35*L35)</f>
        <v>0</v>
      </c>
      <c r="O35" s="76"/>
    </row>
    <row r="36" spans="1:15" ht="20.25" x14ac:dyDescent="0.35">
      <c r="A36" s="214" t="s">
        <v>33</v>
      </c>
      <c r="B36" s="214"/>
      <c r="C36" s="214"/>
      <c r="D36" s="162">
        <v>0</v>
      </c>
      <c r="E36" s="132" t="s">
        <v>9</v>
      </c>
      <c r="F36" s="132">
        <v>20</v>
      </c>
      <c r="G36" s="132" t="s">
        <v>10</v>
      </c>
      <c r="H36" s="132">
        <f t="shared" si="1"/>
        <v>0</v>
      </c>
      <c r="I36" s="133"/>
      <c r="J36" s="159">
        <f>D36</f>
        <v>0</v>
      </c>
      <c r="K36" s="132" t="s">
        <v>9</v>
      </c>
      <c r="L36" s="132">
        <v>20</v>
      </c>
      <c r="M36" s="132" t="s">
        <v>10</v>
      </c>
      <c r="N36" s="132">
        <f t="shared" si="2"/>
        <v>0</v>
      </c>
      <c r="O36" s="76"/>
    </row>
    <row r="37" spans="1:15" ht="20.25" x14ac:dyDescent="0.35">
      <c r="A37" s="226" t="s">
        <v>31</v>
      </c>
      <c r="B37" s="226"/>
      <c r="C37" s="226"/>
      <c r="D37" s="162">
        <v>0</v>
      </c>
      <c r="E37" s="133" t="s">
        <v>9</v>
      </c>
      <c r="F37" s="133">
        <v>1.6</v>
      </c>
      <c r="G37" s="133" t="s">
        <v>10</v>
      </c>
      <c r="H37" s="133">
        <f t="shared" si="1"/>
        <v>0</v>
      </c>
      <c r="I37" s="133"/>
      <c r="J37" s="160">
        <f>ROUNDUP(D37*0.1,0)</f>
        <v>0</v>
      </c>
      <c r="K37" s="133" t="s">
        <v>9</v>
      </c>
      <c r="L37" s="133">
        <v>2</v>
      </c>
      <c r="M37" s="133" t="s">
        <v>10</v>
      </c>
      <c r="N37" s="133">
        <f>IF(J37&gt;32,"0",J37*L37)</f>
        <v>0</v>
      </c>
      <c r="O37" s="76"/>
    </row>
    <row r="38" spans="1:15" ht="20.25" x14ac:dyDescent="0.35">
      <c r="A38" s="214" t="s">
        <v>34</v>
      </c>
      <c r="B38" s="214"/>
      <c r="C38" s="214"/>
      <c r="D38" s="162">
        <v>0</v>
      </c>
      <c r="E38" s="132" t="s">
        <v>9</v>
      </c>
      <c r="F38" s="132">
        <v>7</v>
      </c>
      <c r="G38" s="132" t="s">
        <v>10</v>
      </c>
      <c r="H38" s="132">
        <f t="shared" si="1"/>
        <v>0</v>
      </c>
      <c r="I38" s="133"/>
      <c r="J38" s="159">
        <f>D38</f>
        <v>0</v>
      </c>
      <c r="K38" s="132" t="s">
        <v>9</v>
      </c>
      <c r="L38" s="132">
        <v>7</v>
      </c>
      <c r="M38" s="132" t="s">
        <v>10</v>
      </c>
      <c r="N38" s="132">
        <f>(D38*L38)</f>
        <v>0</v>
      </c>
      <c r="O38" s="76"/>
    </row>
    <row r="39" spans="1:15" ht="20.25" x14ac:dyDescent="0.35">
      <c r="A39" s="226" t="s">
        <v>31</v>
      </c>
      <c r="B39" s="226"/>
      <c r="C39" s="226"/>
      <c r="D39" s="162">
        <v>0</v>
      </c>
      <c r="E39" s="133" t="s">
        <v>9</v>
      </c>
      <c r="F39" s="133">
        <v>4</v>
      </c>
      <c r="G39" s="133" t="s">
        <v>10</v>
      </c>
      <c r="H39" s="133">
        <f t="shared" si="1"/>
        <v>0</v>
      </c>
      <c r="I39" s="133"/>
      <c r="J39" s="160">
        <f>ROUNDUP(D42*0.1,0)</f>
        <v>0</v>
      </c>
      <c r="K39" s="133" t="s">
        <v>9</v>
      </c>
      <c r="L39" s="133">
        <v>30</v>
      </c>
      <c r="M39" s="133" t="s">
        <v>10</v>
      </c>
      <c r="N39" s="133">
        <f>IF(J39&gt;32,"0",J39*L39)</f>
        <v>0</v>
      </c>
      <c r="O39" s="76"/>
    </row>
    <row r="40" spans="1:15" ht="20.25" x14ac:dyDescent="0.35">
      <c r="A40" s="225" t="s">
        <v>35</v>
      </c>
      <c r="B40" s="225"/>
      <c r="C40" s="225"/>
      <c r="D40" s="162">
        <v>0</v>
      </c>
      <c r="E40" s="132" t="s">
        <v>9</v>
      </c>
      <c r="F40" s="132">
        <v>0.1</v>
      </c>
      <c r="G40" s="132" t="s">
        <v>10</v>
      </c>
      <c r="H40" s="132">
        <f t="shared" si="1"/>
        <v>0</v>
      </c>
      <c r="I40" s="133"/>
      <c r="J40" s="159">
        <f>ROUNDUP(D40*0.1,0)</f>
        <v>0</v>
      </c>
      <c r="K40" s="132" t="s">
        <v>9</v>
      </c>
      <c r="L40" s="132">
        <v>0.1</v>
      </c>
      <c r="M40" s="132" t="s">
        <v>10</v>
      </c>
      <c r="N40" s="132">
        <f>IF(J40&gt;32,"0",J40*L40)</f>
        <v>0</v>
      </c>
      <c r="O40" s="76"/>
    </row>
    <row r="41" spans="1:15" ht="20.25" x14ac:dyDescent="0.35">
      <c r="A41" s="227" t="s">
        <v>36</v>
      </c>
      <c r="B41" s="227"/>
      <c r="C41" s="227"/>
      <c r="D41" s="162">
        <v>0</v>
      </c>
      <c r="E41" s="133" t="s">
        <v>9</v>
      </c>
      <c r="F41" s="133">
        <v>20</v>
      </c>
      <c r="G41" s="133" t="s">
        <v>10</v>
      </c>
      <c r="H41" s="133">
        <f t="shared" si="1"/>
        <v>0</v>
      </c>
      <c r="I41" s="133"/>
      <c r="J41" s="160">
        <f>D41</f>
        <v>0</v>
      </c>
      <c r="K41" s="133" t="s">
        <v>9</v>
      </c>
      <c r="L41" s="133">
        <v>20</v>
      </c>
      <c r="M41" s="133" t="s">
        <v>10</v>
      </c>
      <c r="N41" s="133">
        <f t="shared" ref="N41:N64" si="5">(J41*L41)</f>
        <v>0</v>
      </c>
      <c r="O41" s="76"/>
    </row>
    <row r="42" spans="1:15" ht="20.25" x14ac:dyDescent="0.35">
      <c r="A42" s="225" t="s">
        <v>31</v>
      </c>
      <c r="B42" s="225"/>
      <c r="C42" s="225"/>
      <c r="D42" s="162">
        <v>0</v>
      </c>
      <c r="E42" s="132" t="s">
        <v>9</v>
      </c>
      <c r="F42" s="132">
        <v>4</v>
      </c>
      <c r="G42" s="132" t="s">
        <v>10</v>
      </c>
      <c r="H42" s="132">
        <f t="shared" si="1"/>
        <v>0</v>
      </c>
      <c r="I42" s="133"/>
      <c r="J42" s="159">
        <f>ROUNDUP(D42*0.1,0)</f>
        <v>0</v>
      </c>
      <c r="K42" s="132" t="s">
        <v>9</v>
      </c>
      <c r="L42" s="132">
        <v>30</v>
      </c>
      <c r="M42" s="132" t="s">
        <v>10</v>
      </c>
      <c r="N42" s="132">
        <f>IF(J42&gt;32,"0",J42*L42)</f>
        <v>0</v>
      </c>
      <c r="O42" s="76"/>
    </row>
    <row r="43" spans="1:15" ht="20.25" x14ac:dyDescent="0.35">
      <c r="A43" s="226" t="s">
        <v>35</v>
      </c>
      <c r="B43" s="226"/>
      <c r="C43" s="226"/>
      <c r="D43" s="162">
        <v>0</v>
      </c>
      <c r="E43" s="133" t="s">
        <v>9</v>
      </c>
      <c r="F43" s="133">
        <v>0.1</v>
      </c>
      <c r="G43" s="133" t="s">
        <v>10</v>
      </c>
      <c r="H43" s="133">
        <f t="shared" si="1"/>
        <v>0</v>
      </c>
      <c r="I43" s="133"/>
      <c r="J43" s="160">
        <f>ROUNDUP(D43*0.1,0)</f>
        <v>0</v>
      </c>
      <c r="K43" s="133" t="s">
        <v>9</v>
      </c>
      <c r="L43" s="133">
        <v>0.1</v>
      </c>
      <c r="M43" s="133" t="s">
        <v>10</v>
      </c>
      <c r="N43" s="133">
        <f>IF(J43&gt;32,"0",J43*L43)</f>
        <v>0</v>
      </c>
      <c r="O43" s="76"/>
    </row>
    <row r="44" spans="1:15" ht="20.25" x14ac:dyDescent="0.35">
      <c r="A44" s="214" t="s">
        <v>44</v>
      </c>
      <c r="B44" s="214"/>
      <c r="C44" s="214"/>
      <c r="D44" s="162">
        <v>0</v>
      </c>
      <c r="E44" s="132" t="s">
        <v>9</v>
      </c>
      <c r="F44" s="132">
        <v>25</v>
      </c>
      <c r="G44" s="132" t="s">
        <v>10</v>
      </c>
      <c r="H44" s="132">
        <f t="shared" si="1"/>
        <v>0</v>
      </c>
      <c r="I44" s="133"/>
      <c r="J44" s="159">
        <f t="shared" ref="J44:J52" si="6">D44</f>
        <v>0</v>
      </c>
      <c r="K44" s="132" t="s">
        <v>9</v>
      </c>
      <c r="L44" s="132">
        <v>25</v>
      </c>
      <c r="M44" s="132" t="s">
        <v>10</v>
      </c>
      <c r="N44" s="132">
        <f t="shared" si="5"/>
        <v>0</v>
      </c>
      <c r="O44" s="76"/>
    </row>
    <row r="45" spans="1:15" ht="20.25" x14ac:dyDescent="0.35">
      <c r="A45" s="227" t="s">
        <v>48</v>
      </c>
      <c r="B45" s="227"/>
      <c r="C45" s="227"/>
      <c r="D45" s="162">
        <v>0</v>
      </c>
      <c r="E45" s="133" t="s">
        <v>9</v>
      </c>
      <c r="F45" s="133">
        <v>75</v>
      </c>
      <c r="G45" s="133" t="s">
        <v>10</v>
      </c>
      <c r="H45" s="133">
        <f t="shared" si="1"/>
        <v>0</v>
      </c>
      <c r="I45" s="133"/>
      <c r="J45" s="160">
        <f t="shared" si="6"/>
        <v>0</v>
      </c>
      <c r="K45" s="133" t="s">
        <v>9</v>
      </c>
      <c r="L45" s="133">
        <v>75</v>
      </c>
      <c r="M45" s="133" t="s">
        <v>10</v>
      </c>
      <c r="N45" s="133">
        <f t="shared" si="5"/>
        <v>0</v>
      </c>
      <c r="O45" s="76"/>
    </row>
    <row r="46" spans="1:15" ht="20.25" x14ac:dyDescent="0.35">
      <c r="A46" s="214" t="s">
        <v>49</v>
      </c>
      <c r="B46" s="214"/>
      <c r="C46" s="214"/>
      <c r="D46" s="162">
        <v>0</v>
      </c>
      <c r="E46" s="132" t="s">
        <v>9</v>
      </c>
      <c r="F46" s="132">
        <v>50</v>
      </c>
      <c r="G46" s="132" t="s">
        <v>10</v>
      </c>
      <c r="H46" s="132">
        <f t="shared" si="1"/>
        <v>0</v>
      </c>
      <c r="I46" s="133"/>
      <c r="J46" s="159">
        <f t="shared" si="6"/>
        <v>0</v>
      </c>
      <c r="K46" s="132" t="s">
        <v>9</v>
      </c>
      <c r="L46" s="132">
        <v>50</v>
      </c>
      <c r="M46" s="132" t="s">
        <v>10</v>
      </c>
      <c r="N46" s="132">
        <f t="shared" si="5"/>
        <v>0</v>
      </c>
      <c r="O46" s="76"/>
    </row>
    <row r="47" spans="1:15" ht="20.25" x14ac:dyDescent="0.35">
      <c r="A47" s="227" t="s">
        <v>50</v>
      </c>
      <c r="B47" s="227"/>
      <c r="C47" s="227"/>
      <c r="D47" s="162">
        <v>0</v>
      </c>
      <c r="E47" s="133" t="s">
        <v>9</v>
      </c>
      <c r="F47" s="133">
        <v>40</v>
      </c>
      <c r="G47" s="133" t="s">
        <v>10</v>
      </c>
      <c r="H47" s="133">
        <f t="shared" si="1"/>
        <v>0</v>
      </c>
      <c r="I47" s="133"/>
      <c r="J47" s="160">
        <f t="shared" si="6"/>
        <v>0</v>
      </c>
      <c r="K47" s="133" t="s">
        <v>9</v>
      </c>
      <c r="L47" s="133">
        <v>40</v>
      </c>
      <c r="M47" s="133" t="s">
        <v>10</v>
      </c>
      <c r="N47" s="133">
        <f t="shared" si="5"/>
        <v>0</v>
      </c>
      <c r="O47" s="76"/>
    </row>
    <row r="48" spans="1:15" ht="20.25" x14ac:dyDescent="0.35">
      <c r="A48" s="214" t="s">
        <v>51</v>
      </c>
      <c r="B48" s="214"/>
      <c r="C48" s="214"/>
      <c r="D48" s="162">
        <v>0</v>
      </c>
      <c r="E48" s="132" t="s">
        <v>9</v>
      </c>
      <c r="F48" s="132">
        <v>31</v>
      </c>
      <c r="G48" s="132" t="s">
        <v>10</v>
      </c>
      <c r="H48" s="132">
        <f t="shared" si="1"/>
        <v>0</v>
      </c>
      <c r="I48" s="133"/>
      <c r="J48" s="159">
        <f t="shared" si="6"/>
        <v>0</v>
      </c>
      <c r="K48" s="132" t="s">
        <v>9</v>
      </c>
      <c r="L48" s="132">
        <v>31</v>
      </c>
      <c r="M48" s="132" t="s">
        <v>10</v>
      </c>
      <c r="N48" s="132">
        <f t="shared" si="5"/>
        <v>0</v>
      </c>
      <c r="O48" s="76"/>
    </row>
    <row r="49" spans="1:15" ht="20.25" x14ac:dyDescent="0.35">
      <c r="A49" s="227" t="s">
        <v>52</v>
      </c>
      <c r="B49" s="227"/>
      <c r="C49" s="227"/>
      <c r="D49" s="162">
        <v>0</v>
      </c>
      <c r="E49" s="133" t="s">
        <v>9</v>
      </c>
      <c r="F49" s="133">
        <v>34</v>
      </c>
      <c r="G49" s="133" t="s">
        <v>10</v>
      </c>
      <c r="H49" s="133">
        <f t="shared" si="1"/>
        <v>0</v>
      </c>
      <c r="I49" s="133"/>
      <c r="J49" s="160">
        <f t="shared" si="6"/>
        <v>0</v>
      </c>
      <c r="K49" s="133" t="s">
        <v>9</v>
      </c>
      <c r="L49" s="133">
        <v>34</v>
      </c>
      <c r="M49" s="133" t="s">
        <v>10</v>
      </c>
      <c r="N49" s="133">
        <f t="shared" si="5"/>
        <v>0</v>
      </c>
      <c r="O49" s="76"/>
    </row>
    <row r="50" spans="1:15" ht="20.25" x14ac:dyDescent="0.35">
      <c r="A50" s="225" t="s">
        <v>53</v>
      </c>
      <c r="B50" s="225"/>
      <c r="C50" s="225"/>
      <c r="D50" s="162">
        <v>0</v>
      </c>
      <c r="E50" s="132" t="s">
        <v>9</v>
      </c>
      <c r="F50" s="132">
        <v>138</v>
      </c>
      <c r="G50" s="132" t="s">
        <v>10</v>
      </c>
      <c r="H50" s="132">
        <f t="shared" si="1"/>
        <v>0</v>
      </c>
      <c r="I50" s="133"/>
      <c r="J50" s="159">
        <f t="shared" si="6"/>
        <v>0</v>
      </c>
      <c r="K50" s="132" t="s">
        <v>9</v>
      </c>
      <c r="L50" s="132">
        <v>138</v>
      </c>
      <c r="M50" s="132" t="s">
        <v>10</v>
      </c>
      <c r="N50" s="132">
        <f t="shared" si="5"/>
        <v>0</v>
      </c>
      <c r="O50" s="76"/>
    </row>
    <row r="51" spans="1:15" ht="20.25" x14ac:dyDescent="0.35">
      <c r="A51" s="227" t="s">
        <v>54</v>
      </c>
      <c r="B51" s="227"/>
      <c r="C51" s="227"/>
      <c r="D51" s="162">
        <v>0</v>
      </c>
      <c r="E51" s="133" t="s">
        <v>9</v>
      </c>
      <c r="F51" s="133">
        <v>26</v>
      </c>
      <c r="G51" s="133" t="s">
        <v>10</v>
      </c>
      <c r="H51" s="133">
        <f t="shared" si="1"/>
        <v>0</v>
      </c>
      <c r="I51" s="133"/>
      <c r="J51" s="160">
        <f t="shared" si="6"/>
        <v>0</v>
      </c>
      <c r="K51" s="133" t="s">
        <v>9</v>
      </c>
      <c r="L51" s="133">
        <v>85</v>
      </c>
      <c r="M51" s="133" t="s">
        <v>10</v>
      </c>
      <c r="N51" s="133">
        <f t="shared" si="5"/>
        <v>0</v>
      </c>
      <c r="O51" s="76"/>
    </row>
    <row r="52" spans="1:15" ht="20.25" x14ac:dyDescent="0.35">
      <c r="A52" s="214" t="s">
        <v>55</v>
      </c>
      <c r="B52" s="214"/>
      <c r="C52" s="214"/>
      <c r="D52" s="162">
        <v>0</v>
      </c>
      <c r="E52" s="132" t="s">
        <v>9</v>
      </c>
      <c r="F52" s="132">
        <v>45</v>
      </c>
      <c r="G52" s="132" t="s">
        <v>10</v>
      </c>
      <c r="H52" s="132">
        <f t="shared" si="1"/>
        <v>0</v>
      </c>
      <c r="I52" s="133"/>
      <c r="J52" s="159">
        <f t="shared" si="6"/>
        <v>0</v>
      </c>
      <c r="K52" s="132" t="s">
        <v>9</v>
      </c>
      <c r="L52" s="132">
        <v>76</v>
      </c>
      <c r="M52" s="132" t="s">
        <v>10</v>
      </c>
      <c r="N52" s="132">
        <f t="shared" si="5"/>
        <v>0</v>
      </c>
      <c r="O52" s="76"/>
    </row>
    <row r="53" spans="1:15" ht="20.25" x14ac:dyDescent="0.35">
      <c r="A53" s="227" t="s">
        <v>100</v>
      </c>
      <c r="B53" s="227"/>
      <c r="C53" s="227"/>
      <c r="D53" s="162">
        <v>0</v>
      </c>
      <c r="E53" s="133" t="s">
        <v>9</v>
      </c>
      <c r="F53" s="133">
        <v>40</v>
      </c>
      <c r="G53" s="133" t="s">
        <v>10</v>
      </c>
      <c r="H53" s="133">
        <f t="shared" si="1"/>
        <v>0</v>
      </c>
      <c r="I53" s="133"/>
      <c r="J53" s="160">
        <f>ROUNDUP(D53*0.1,0)</f>
        <v>0</v>
      </c>
      <c r="K53" s="133" t="s">
        <v>9</v>
      </c>
      <c r="L53" s="133">
        <v>40</v>
      </c>
      <c r="M53" s="133" t="s">
        <v>10</v>
      </c>
      <c r="N53" s="133">
        <f>IF(J53&gt;32,"0",J53*L53)</f>
        <v>0</v>
      </c>
      <c r="O53" s="76"/>
    </row>
    <row r="54" spans="1:15" ht="20.25" x14ac:dyDescent="0.35">
      <c r="A54" s="214" t="s">
        <v>101</v>
      </c>
      <c r="B54" s="214"/>
      <c r="C54" s="214"/>
      <c r="D54" s="162">
        <v>0</v>
      </c>
      <c r="E54" s="132" t="s">
        <v>9</v>
      </c>
      <c r="F54" s="132">
        <v>240</v>
      </c>
      <c r="G54" s="132" t="s">
        <v>10</v>
      </c>
      <c r="H54" s="132">
        <f t="shared" si="1"/>
        <v>0</v>
      </c>
      <c r="I54" s="133"/>
      <c r="J54" s="159">
        <f>ROUNDUP(D54*0.1,0)</f>
        <v>0</v>
      </c>
      <c r="K54" s="132" t="s">
        <v>9</v>
      </c>
      <c r="L54" s="132">
        <v>240</v>
      </c>
      <c r="M54" s="132" t="s">
        <v>10</v>
      </c>
      <c r="N54" s="132">
        <f>IF(J54&gt;32,"0",J54*L54)</f>
        <v>0</v>
      </c>
      <c r="O54" s="76"/>
    </row>
    <row r="55" spans="1:15" ht="20.25" x14ac:dyDescent="0.35">
      <c r="A55" s="227" t="s">
        <v>102</v>
      </c>
      <c r="B55" s="227"/>
      <c r="C55" s="227"/>
      <c r="D55" s="162">
        <v>0</v>
      </c>
      <c r="E55" s="133" t="s">
        <v>9</v>
      </c>
      <c r="F55" s="133">
        <v>35</v>
      </c>
      <c r="G55" s="133" t="s">
        <v>10</v>
      </c>
      <c r="H55" s="133">
        <f t="shared" si="1"/>
        <v>0</v>
      </c>
      <c r="I55" s="133"/>
      <c r="J55" s="160">
        <f>ROUNDUP(D55*0.1,0)</f>
        <v>0</v>
      </c>
      <c r="K55" s="133" t="s">
        <v>9</v>
      </c>
      <c r="L55" s="133">
        <v>35</v>
      </c>
      <c r="M55" s="133" t="s">
        <v>10</v>
      </c>
      <c r="N55" s="133">
        <f>IF(J55&gt;32,"0",J55*L55)</f>
        <v>0</v>
      </c>
      <c r="O55" s="76"/>
    </row>
    <row r="56" spans="1:15" ht="20.25" x14ac:dyDescent="0.35">
      <c r="A56" s="214" t="s">
        <v>61</v>
      </c>
      <c r="B56" s="214"/>
      <c r="C56" s="214"/>
      <c r="D56" s="162">
        <v>0</v>
      </c>
      <c r="E56" s="132" t="s">
        <v>9</v>
      </c>
      <c r="F56" s="132">
        <v>72</v>
      </c>
      <c r="G56" s="132" t="s">
        <v>10</v>
      </c>
      <c r="H56" s="132">
        <f t="shared" si="1"/>
        <v>0</v>
      </c>
      <c r="I56" s="133"/>
      <c r="J56" s="159">
        <f>D56</f>
        <v>0</v>
      </c>
      <c r="K56" s="132" t="s">
        <v>9</v>
      </c>
      <c r="L56" s="132">
        <v>80</v>
      </c>
      <c r="M56" s="132" t="s">
        <v>10</v>
      </c>
      <c r="N56" s="132">
        <f t="shared" si="5"/>
        <v>0</v>
      </c>
      <c r="O56" s="76"/>
    </row>
    <row r="57" spans="1:15" ht="20.25" x14ac:dyDescent="0.35">
      <c r="A57" s="227" t="s">
        <v>62</v>
      </c>
      <c r="B57" s="227"/>
      <c r="C57" s="227"/>
      <c r="D57" s="162">
        <v>0</v>
      </c>
      <c r="E57" s="133" t="s">
        <v>9</v>
      </c>
      <c r="F57" s="133">
        <v>85</v>
      </c>
      <c r="G57" s="133" t="s">
        <v>10</v>
      </c>
      <c r="H57" s="133">
        <f t="shared" si="1"/>
        <v>0</v>
      </c>
      <c r="I57" s="133"/>
      <c r="J57" s="160">
        <f>D57</f>
        <v>0</v>
      </c>
      <c r="K57" s="133" t="s">
        <v>9</v>
      </c>
      <c r="L57" s="133">
        <v>100</v>
      </c>
      <c r="M57" s="133" t="s">
        <v>10</v>
      </c>
      <c r="N57" s="133">
        <f t="shared" si="5"/>
        <v>0</v>
      </c>
      <c r="O57" s="76"/>
    </row>
    <row r="58" spans="1:15" ht="20.25" x14ac:dyDescent="0.35">
      <c r="A58" s="214" t="s">
        <v>63</v>
      </c>
      <c r="B58" s="214"/>
      <c r="C58" s="214"/>
      <c r="D58" s="162">
        <v>0</v>
      </c>
      <c r="E58" s="132" t="s">
        <v>9</v>
      </c>
      <c r="F58" s="132">
        <v>72</v>
      </c>
      <c r="G58" s="132" t="s">
        <v>10</v>
      </c>
      <c r="H58" s="132">
        <f t="shared" si="1"/>
        <v>0</v>
      </c>
      <c r="I58" s="133"/>
      <c r="J58" s="159">
        <f>D58</f>
        <v>0</v>
      </c>
      <c r="K58" s="132" t="s">
        <v>9</v>
      </c>
      <c r="L58" s="132">
        <v>87</v>
      </c>
      <c r="M58" s="132" t="s">
        <v>10</v>
      </c>
      <c r="N58" s="132">
        <f t="shared" si="5"/>
        <v>0</v>
      </c>
      <c r="O58" s="76"/>
    </row>
    <row r="59" spans="1:15" ht="20.25" x14ac:dyDescent="0.35">
      <c r="A59" s="226" t="s">
        <v>31</v>
      </c>
      <c r="B59" s="226"/>
      <c r="C59" s="226"/>
      <c r="D59" s="162">
        <v>0</v>
      </c>
      <c r="E59" s="133" t="s">
        <v>9</v>
      </c>
      <c r="F59" s="133">
        <v>1.6</v>
      </c>
      <c r="G59" s="133" t="s">
        <v>10</v>
      </c>
      <c r="H59" s="133">
        <f t="shared" si="1"/>
        <v>0</v>
      </c>
      <c r="I59" s="133"/>
      <c r="J59" s="160">
        <f>ROUNDUP(D59*0.1,0)</f>
        <v>0</v>
      </c>
      <c r="K59" s="133" t="s">
        <v>9</v>
      </c>
      <c r="L59" s="133">
        <v>2</v>
      </c>
      <c r="M59" s="133" t="s">
        <v>10</v>
      </c>
      <c r="N59" s="133">
        <f>IF(J59&gt;32,"0",J59*L59)</f>
        <v>0</v>
      </c>
      <c r="O59" s="76"/>
    </row>
    <row r="60" spans="1:15" ht="20.25" x14ac:dyDescent="0.35">
      <c r="A60" s="214" t="s">
        <v>64</v>
      </c>
      <c r="B60" s="214"/>
      <c r="C60" s="214"/>
      <c r="D60" s="162">
        <v>0</v>
      </c>
      <c r="E60" s="132" t="s">
        <v>9</v>
      </c>
      <c r="F60" s="132">
        <v>85</v>
      </c>
      <c r="G60" s="132" t="s">
        <v>10</v>
      </c>
      <c r="H60" s="132">
        <f t="shared" si="1"/>
        <v>0</v>
      </c>
      <c r="I60" s="133"/>
      <c r="J60" s="159">
        <f>D60</f>
        <v>0</v>
      </c>
      <c r="K60" s="132" t="s">
        <v>9</v>
      </c>
      <c r="L60" s="132">
        <v>100</v>
      </c>
      <c r="M60" s="132" t="s">
        <v>10</v>
      </c>
      <c r="N60" s="132">
        <f t="shared" si="5"/>
        <v>0</v>
      </c>
      <c r="O60" s="76"/>
    </row>
    <row r="61" spans="1:15" ht="20.25" x14ac:dyDescent="0.35">
      <c r="A61" s="226" t="s">
        <v>31</v>
      </c>
      <c r="B61" s="226"/>
      <c r="C61" s="226"/>
      <c r="D61" s="162">
        <v>0</v>
      </c>
      <c r="E61" s="133" t="s">
        <v>9</v>
      </c>
      <c r="F61" s="133">
        <v>1.6</v>
      </c>
      <c r="G61" s="133" t="s">
        <v>10</v>
      </c>
      <c r="H61" s="133">
        <f t="shared" si="1"/>
        <v>0</v>
      </c>
      <c r="I61" s="133"/>
      <c r="J61" s="160">
        <f>ROUNDUP(F4*0.1,0)</f>
        <v>0</v>
      </c>
      <c r="K61" s="133" t="s">
        <v>9</v>
      </c>
      <c r="L61" s="133">
        <v>2</v>
      </c>
      <c r="M61" s="133" t="s">
        <v>10</v>
      </c>
      <c r="N61" s="133">
        <f>IF(J61&gt;32,"0",J61*L61)</f>
        <v>0</v>
      </c>
      <c r="O61" s="76" t="s">
        <v>14</v>
      </c>
    </row>
    <row r="62" spans="1:15" ht="20.25" x14ac:dyDescent="0.35">
      <c r="A62" s="214" t="s">
        <v>65</v>
      </c>
      <c r="B62" s="214"/>
      <c r="C62" s="214"/>
      <c r="D62" s="162">
        <v>0</v>
      </c>
      <c r="E62" s="132" t="s">
        <v>9</v>
      </c>
      <c r="F62" s="132">
        <v>145</v>
      </c>
      <c r="G62" s="132" t="s">
        <v>10</v>
      </c>
      <c r="H62" s="132">
        <f t="shared" si="1"/>
        <v>0</v>
      </c>
      <c r="I62" s="133"/>
      <c r="J62" s="159">
        <f>D62</f>
        <v>0</v>
      </c>
      <c r="K62" s="132" t="s">
        <v>9</v>
      </c>
      <c r="L62" s="132">
        <v>215</v>
      </c>
      <c r="M62" s="132" t="s">
        <v>10</v>
      </c>
      <c r="N62" s="132">
        <f t="shared" si="5"/>
        <v>0</v>
      </c>
      <c r="O62" s="76" t="s">
        <v>14</v>
      </c>
    </row>
    <row r="63" spans="1:15" ht="20.25" x14ac:dyDescent="0.35">
      <c r="A63" s="226" t="s">
        <v>31</v>
      </c>
      <c r="B63" s="226"/>
      <c r="C63" s="226"/>
      <c r="D63" s="162">
        <v>0</v>
      </c>
      <c r="E63" s="133" t="s">
        <v>9</v>
      </c>
      <c r="F63" s="133">
        <v>1.6</v>
      </c>
      <c r="G63" s="133" t="s">
        <v>10</v>
      </c>
      <c r="H63" s="133">
        <f t="shared" si="1"/>
        <v>0</v>
      </c>
      <c r="I63" s="133"/>
      <c r="J63" s="160">
        <f>ROUNDUP(D63*0.1,0)</f>
        <v>0</v>
      </c>
      <c r="K63" s="133" t="s">
        <v>9</v>
      </c>
      <c r="L63" s="133">
        <v>2</v>
      </c>
      <c r="M63" s="133" t="s">
        <v>10</v>
      </c>
      <c r="N63" s="133">
        <f>IF(J63&gt;32,"0",J63*L63)</f>
        <v>0</v>
      </c>
      <c r="O63" s="76" t="s">
        <v>14</v>
      </c>
    </row>
    <row r="64" spans="1:15" ht="20.25" x14ac:dyDescent="0.35">
      <c r="A64" s="214" t="s">
        <v>66</v>
      </c>
      <c r="B64" s="214"/>
      <c r="C64" s="214"/>
      <c r="D64" s="162">
        <v>0</v>
      </c>
      <c r="E64" s="132" t="s">
        <v>9</v>
      </c>
      <c r="F64" s="132">
        <v>143</v>
      </c>
      <c r="G64" s="132" t="s">
        <v>10</v>
      </c>
      <c r="H64" s="132">
        <f t="shared" si="1"/>
        <v>0</v>
      </c>
      <c r="I64" s="133"/>
      <c r="J64" s="159">
        <f>D64</f>
        <v>0</v>
      </c>
      <c r="K64" s="132" t="s">
        <v>9</v>
      </c>
      <c r="L64" s="132">
        <v>243</v>
      </c>
      <c r="M64" s="132" t="s">
        <v>10</v>
      </c>
      <c r="N64" s="132">
        <f t="shared" si="5"/>
        <v>0</v>
      </c>
      <c r="O64" s="76"/>
    </row>
    <row r="65" spans="1:21" ht="21" customHeight="1" x14ac:dyDescent="0.35">
      <c r="A65" s="226" t="s">
        <v>31</v>
      </c>
      <c r="B65" s="226"/>
      <c r="C65" s="226"/>
      <c r="D65" s="162">
        <v>0</v>
      </c>
      <c r="E65" s="133" t="s">
        <v>9</v>
      </c>
      <c r="F65" s="133">
        <v>1.6</v>
      </c>
      <c r="G65" s="133" t="s">
        <v>10</v>
      </c>
      <c r="H65" s="133">
        <f t="shared" si="1"/>
        <v>0</v>
      </c>
      <c r="I65" s="133"/>
      <c r="J65" s="160">
        <f>ROUNDUP(D65*0.1,0)</f>
        <v>0</v>
      </c>
      <c r="K65" s="133" t="s">
        <v>9</v>
      </c>
      <c r="L65" s="133">
        <v>2</v>
      </c>
      <c r="M65" s="133" t="s">
        <v>10</v>
      </c>
      <c r="N65" s="133">
        <f>IF(J65&gt;32,"0",J65*L65)</f>
        <v>0</v>
      </c>
      <c r="O65" s="78" t="s">
        <v>14</v>
      </c>
    </row>
    <row r="66" spans="1:21" ht="21" customHeight="1" x14ac:dyDescent="0.35">
      <c r="A66" s="181" t="s">
        <v>67</v>
      </c>
      <c r="B66" s="182"/>
      <c r="C66" s="183"/>
      <c r="D66" s="120">
        <v>0</v>
      </c>
      <c r="E66" s="122" t="s">
        <v>9</v>
      </c>
      <c r="F66" s="122">
        <v>300</v>
      </c>
      <c r="G66" s="122" t="s">
        <v>10</v>
      </c>
      <c r="H66" s="122">
        <f t="shared" ref="H66" si="7">IF(D66&gt;574, "0", D66*F66)</f>
        <v>0</v>
      </c>
      <c r="I66" s="138"/>
      <c r="J66" s="164">
        <f>D66</f>
        <v>0</v>
      </c>
      <c r="K66" s="122" t="s">
        <v>9</v>
      </c>
      <c r="L66" s="122">
        <v>350</v>
      </c>
      <c r="M66" s="122" t="s">
        <v>10</v>
      </c>
      <c r="N66" s="138">
        <f t="shared" ref="N66" si="8">(J66*L66)</f>
        <v>0</v>
      </c>
      <c r="O66" s="78"/>
    </row>
    <row r="67" spans="1:21" ht="20.25" x14ac:dyDescent="0.35">
      <c r="A67" s="230" t="s">
        <v>68</v>
      </c>
      <c r="B67" s="230"/>
      <c r="C67" s="230"/>
      <c r="D67" s="162">
        <v>0</v>
      </c>
      <c r="E67" s="132" t="s">
        <v>9</v>
      </c>
      <c r="F67" s="132">
        <v>15</v>
      </c>
      <c r="G67" s="132" t="s">
        <v>10</v>
      </c>
      <c r="H67" s="132">
        <f t="shared" ref="H67:H75" si="9">IF(D67&gt;58, "0", D67*F67)</f>
        <v>0</v>
      </c>
      <c r="I67" s="133"/>
      <c r="J67" s="159">
        <f t="shared" ref="J67:J75" si="10">ROUNDUP(D67*0.1,0)</f>
        <v>0</v>
      </c>
      <c r="K67" s="132" t="s">
        <v>9</v>
      </c>
      <c r="L67" s="132">
        <v>15</v>
      </c>
      <c r="M67" s="132" t="s">
        <v>10</v>
      </c>
      <c r="N67" s="132">
        <f t="shared" ref="N67:N75" si="11">IF(J67&gt;50,"0",J67*L67)</f>
        <v>0</v>
      </c>
      <c r="O67" s="76" t="s">
        <v>14</v>
      </c>
    </row>
    <row r="68" spans="1:21" ht="20.25" x14ac:dyDescent="0.35">
      <c r="A68" s="231" t="s">
        <v>69</v>
      </c>
      <c r="B68" s="231"/>
      <c r="C68" s="231"/>
      <c r="D68" s="162">
        <v>0</v>
      </c>
      <c r="E68" s="133" t="s">
        <v>9</v>
      </c>
      <c r="F68" s="128"/>
      <c r="G68" s="133" t="s">
        <v>10</v>
      </c>
      <c r="H68" s="133">
        <f t="shared" si="9"/>
        <v>0</v>
      </c>
      <c r="I68" s="133"/>
      <c r="J68" s="160">
        <f t="shared" si="10"/>
        <v>0</v>
      </c>
      <c r="K68" s="133" t="s">
        <v>9</v>
      </c>
      <c r="L68" s="128"/>
      <c r="M68" s="133" t="s">
        <v>10</v>
      </c>
      <c r="N68" s="133">
        <f t="shared" si="11"/>
        <v>0</v>
      </c>
      <c r="O68" s="76" t="s">
        <v>14</v>
      </c>
    </row>
    <row r="69" spans="1:21" ht="20.25" x14ac:dyDescent="0.35">
      <c r="A69" s="230" t="s">
        <v>69</v>
      </c>
      <c r="B69" s="230"/>
      <c r="C69" s="230"/>
      <c r="D69" s="162">
        <v>0</v>
      </c>
      <c r="E69" s="132" t="s">
        <v>9</v>
      </c>
      <c r="F69" s="127"/>
      <c r="G69" s="132" t="s">
        <v>10</v>
      </c>
      <c r="H69" s="132">
        <f t="shared" si="9"/>
        <v>0</v>
      </c>
      <c r="I69" s="133"/>
      <c r="J69" s="159">
        <f t="shared" si="10"/>
        <v>0</v>
      </c>
      <c r="K69" s="132" t="s">
        <v>9</v>
      </c>
      <c r="L69" s="127"/>
      <c r="M69" s="132" t="s">
        <v>10</v>
      </c>
      <c r="N69" s="132">
        <f t="shared" si="11"/>
        <v>0</v>
      </c>
      <c r="O69" s="76" t="s">
        <v>14</v>
      </c>
    </row>
    <row r="70" spans="1:21" ht="20.25" x14ac:dyDescent="0.35">
      <c r="A70" s="231" t="s">
        <v>69</v>
      </c>
      <c r="B70" s="231"/>
      <c r="C70" s="231"/>
      <c r="D70" s="162">
        <v>0</v>
      </c>
      <c r="E70" s="133" t="s">
        <v>9</v>
      </c>
      <c r="F70" s="128"/>
      <c r="G70" s="133" t="s">
        <v>10</v>
      </c>
      <c r="H70" s="133">
        <f t="shared" si="9"/>
        <v>0</v>
      </c>
      <c r="I70" s="133"/>
      <c r="J70" s="160">
        <f t="shared" si="10"/>
        <v>0</v>
      </c>
      <c r="K70" s="133" t="s">
        <v>9</v>
      </c>
      <c r="L70" s="128"/>
      <c r="M70" s="133" t="s">
        <v>10</v>
      </c>
      <c r="N70" s="133">
        <f t="shared" si="11"/>
        <v>0</v>
      </c>
      <c r="O70" s="76" t="s">
        <v>14</v>
      </c>
    </row>
    <row r="71" spans="1:21" ht="20.25" x14ac:dyDescent="0.35">
      <c r="A71" s="230" t="s">
        <v>68</v>
      </c>
      <c r="B71" s="230"/>
      <c r="C71" s="230"/>
      <c r="D71" s="162">
        <v>0</v>
      </c>
      <c r="E71" s="132" t="s">
        <v>9</v>
      </c>
      <c r="F71" s="127"/>
      <c r="G71" s="132" t="s">
        <v>10</v>
      </c>
      <c r="H71" s="132">
        <f t="shared" si="9"/>
        <v>0</v>
      </c>
      <c r="I71" s="133"/>
      <c r="J71" s="159">
        <f t="shared" si="10"/>
        <v>0</v>
      </c>
      <c r="K71" s="132" t="s">
        <v>9</v>
      </c>
      <c r="L71" s="127"/>
      <c r="M71" s="132" t="s">
        <v>10</v>
      </c>
      <c r="N71" s="132">
        <f t="shared" si="11"/>
        <v>0</v>
      </c>
      <c r="O71" s="76" t="s">
        <v>14</v>
      </c>
    </row>
    <row r="72" spans="1:21" ht="20.25" x14ac:dyDescent="0.35">
      <c r="A72" s="231" t="s">
        <v>69</v>
      </c>
      <c r="B72" s="231"/>
      <c r="C72" s="231"/>
      <c r="D72" s="162">
        <v>0</v>
      </c>
      <c r="E72" s="133" t="s">
        <v>9</v>
      </c>
      <c r="F72" s="128"/>
      <c r="G72" s="133" t="s">
        <v>10</v>
      </c>
      <c r="H72" s="133">
        <f t="shared" si="9"/>
        <v>0</v>
      </c>
      <c r="I72" s="133"/>
      <c r="J72" s="160">
        <f t="shared" si="10"/>
        <v>0</v>
      </c>
      <c r="K72" s="133" t="s">
        <v>9</v>
      </c>
      <c r="L72" s="128"/>
      <c r="M72" s="133" t="s">
        <v>10</v>
      </c>
      <c r="N72" s="133">
        <f t="shared" si="11"/>
        <v>0</v>
      </c>
      <c r="O72" s="76" t="s">
        <v>14</v>
      </c>
    </row>
    <row r="73" spans="1:21" ht="20.25" x14ac:dyDescent="0.35">
      <c r="A73" s="230" t="s">
        <v>69</v>
      </c>
      <c r="B73" s="230"/>
      <c r="C73" s="230"/>
      <c r="D73" s="162">
        <v>0</v>
      </c>
      <c r="E73" s="132" t="s">
        <v>9</v>
      </c>
      <c r="F73" s="127"/>
      <c r="G73" s="132" t="s">
        <v>10</v>
      </c>
      <c r="H73" s="132">
        <f t="shared" si="9"/>
        <v>0</v>
      </c>
      <c r="I73" s="133"/>
      <c r="J73" s="159">
        <f t="shared" si="10"/>
        <v>0</v>
      </c>
      <c r="K73" s="132" t="s">
        <v>9</v>
      </c>
      <c r="L73" s="127"/>
      <c r="M73" s="132" t="s">
        <v>10</v>
      </c>
      <c r="N73" s="132">
        <f t="shared" si="11"/>
        <v>0</v>
      </c>
      <c r="O73" s="76" t="s">
        <v>14</v>
      </c>
    </row>
    <row r="74" spans="1:21" ht="20.25" x14ac:dyDescent="0.35">
      <c r="A74" s="231" t="s">
        <v>69</v>
      </c>
      <c r="B74" s="231"/>
      <c r="C74" s="231"/>
      <c r="D74" s="162">
        <v>0</v>
      </c>
      <c r="E74" s="133" t="s">
        <v>9</v>
      </c>
      <c r="F74" s="128"/>
      <c r="G74" s="133" t="s">
        <v>10</v>
      </c>
      <c r="H74" s="133">
        <f t="shared" si="9"/>
        <v>0</v>
      </c>
      <c r="I74" s="133"/>
      <c r="J74" s="160">
        <f t="shared" si="10"/>
        <v>0</v>
      </c>
      <c r="K74" s="133" t="s">
        <v>9</v>
      </c>
      <c r="L74" s="128"/>
      <c r="M74" s="133" t="s">
        <v>10</v>
      </c>
      <c r="N74" s="133">
        <f t="shared" si="11"/>
        <v>0</v>
      </c>
      <c r="O74" s="76" t="s">
        <v>14</v>
      </c>
    </row>
    <row r="75" spans="1:21" s="33" customFormat="1" ht="38.450000000000003" customHeight="1" x14ac:dyDescent="0.25">
      <c r="A75" s="233" t="s">
        <v>68</v>
      </c>
      <c r="B75" s="233"/>
      <c r="C75" s="233"/>
      <c r="D75" s="162">
        <v>0</v>
      </c>
      <c r="E75" s="135" t="s">
        <v>9</v>
      </c>
      <c r="F75" s="131"/>
      <c r="G75" s="135" t="s">
        <v>10</v>
      </c>
      <c r="H75" s="135">
        <f t="shared" si="9"/>
        <v>0</v>
      </c>
      <c r="I75" s="146"/>
      <c r="J75" s="130">
        <f t="shared" si="10"/>
        <v>0</v>
      </c>
      <c r="K75" s="135" t="s">
        <v>9</v>
      </c>
      <c r="L75" s="131"/>
      <c r="M75" s="135" t="s">
        <v>10</v>
      </c>
      <c r="N75" s="135">
        <f t="shared" si="11"/>
        <v>0</v>
      </c>
      <c r="O75" s="79" t="s">
        <v>14</v>
      </c>
    </row>
    <row r="76" spans="1:21" x14ac:dyDescent="0.3">
      <c r="A76" s="14"/>
      <c r="B76" s="14"/>
      <c r="C76" s="14"/>
      <c r="D76" s="14"/>
      <c r="E76" s="14"/>
      <c r="F76" s="14"/>
      <c r="G76" s="14"/>
      <c r="H76" s="14"/>
      <c r="I76" s="14"/>
      <c r="J76" s="14"/>
      <c r="K76" s="14"/>
      <c r="L76" s="14"/>
      <c r="M76" s="14"/>
      <c r="N76" s="14"/>
      <c r="O76" s="14"/>
      <c r="P76" s="14"/>
      <c r="Q76" s="14"/>
      <c r="R76" s="14"/>
      <c r="S76" s="14"/>
      <c r="T76" s="14"/>
      <c r="U76" s="14"/>
    </row>
    <row r="77" spans="1:21" ht="20.25" x14ac:dyDescent="0.35">
      <c r="A77" s="7" t="s">
        <v>70</v>
      </c>
      <c r="B77" s="7"/>
      <c r="D77" s="8"/>
      <c r="E77" s="17"/>
      <c r="F77" s="170" t="s">
        <v>71</v>
      </c>
      <c r="G77" s="170"/>
      <c r="H77" s="87">
        <f>SUM(H11:H75)</f>
        <v>0</v>
      </c>
      <c r="I77" s="7"/>
      <c r="L77" s="228" t="s">
        <v>72</v>
      </c>
      <c r="M77" s="228"/>
      <c r="N77" s="86">
        <f>SUM(N11:N75)</f>
        <v>0</v>
      </c>
      <c r="O77" s="10"/>
      <c r="P77" s="9"/>
      <c r="Q77" s="9"/>
      <c r="R77" s="7"/>
      <c r="U77" s="7"/>
    </row>
    <row r="78" spans="1:21" ht="20.25" x14ac:dyDescent="0.35">
      <c r="A78" s="7"/>
      <c r="B78" s="7"/>
      <c r="D78" s="8"/>
      <c r="E78" s="17"/>
      <c r="F78" s="10"/>
      <c r="G78" s="9"/>
      <c r="H78" s="9"/>
      <c r="I78" s="7"/>
      <c r="J78" s="9"/>
      <c r="K78" s="9"/>
      <c r="L78" s="7"/>
      <c r="M78" s="7"/>
      <c r="N78" s="7"/>
      <c r="O78" s="10"/>
      <c r="P78" s="9"/>
      <c r="Q78" s="9"/>
      <c r="R78" s="7"/>
      <c r="S78" s="7"/>
      <c r="T78" s="9"/>
      <c r="U78" s="7"/>
    </row>
    <row r="79" spans="1:21" ht="20.25" x14ac:dyDescent="0.35">
      <c r="A79" s="7"/>
      <c r="B79" s="7"/>
      <c r="C79" s="7"/>
      <c r="D79" s="7"/>
      <c r="E79" s="17"/>
      <c r="F79" s="9"/>
      <c r="G79" s="7"/>
      <c r="H79" s="9"/>
      <c r="I79" s="7"/>
      <c r="J79" s="9"/>
      <c r="K79" s="9"/>
      <c r="L79" s="7"/>
      <c r="M79" s="7"/>
      <c r="N79" s="7"/>
      <c r="O79" s="10"/>
      <c r="P79" s="7"/>
      <c r="Q79" s="9"/>
      <c r="R79" s="7"/>
      <c r="S79" s="7"/>
      <c r="T79" s="9"/>
      <c r="U79" s="7"/>
    </row>
    <row r="80" spans="1:21" ht="20.25" x14ac:dyDescent="0.35">
      <c r="A80" s="7"/>
      <c r="B80" s="7"/>
      <c r="C80" s="7"/>
      <c r="D80" s="7"/>
      <c r="E80" s="17"/>
      <c r="F80" s="9"/>
      <c r="G80" s="7"/>
      <c r="H80" s="9"/>
      <c r="I80" s="7"/>
      <c r="J80" s="9"/>
      <c r="K80" s="9"/>
      <c r="L80" s="7"/>
      <c r="M80" s="7"/>
      <c r="N80" s="7"/>
      <c r="O80" s="10"/>
      <c r="P80" s="7"/>
      <c r="Q80" s="9"/>
      <c r="R80" s="7"/>
      <c r="S80" s="7"/>
      <c r="T80" s="9"/>
      <c r="U80" s="7"/>
    </row>
    <row r="81" spans="1:21" ht="20.25" x14ac:dyDescent="0.35">
      <c r="A81" s="7"/>
      <c r="B81" s="7"/>
      <c r="C81" s="7"/>
      <c r="D81" s="7"/>
      <c r="E81" s="17"/>
      <c r="F81" s="9"/>
      <c r="G81" s="7"/>
      <c r="H81" s="9"/>
      <c r="I81" s="7"/>
      <c r="J81" s="9"/>
      <c r="K81" s="9"/>
      <c r="L81" s="7"/>
      <c r="M81" s="7"/>
      <c r="N81" s="7"/>
      <c r="O81" s="10"/>
      <c r="P81" s="7"/>
      <c r="Q81" s="9"/>
      <c r="R81" s="7"/>
      <c r="S81" s="7"/>
      <c r="T81" s="9"/>
      <c r="U81" s="7"/>
    </row>
    <row r="82" spans="1:21" ht="20.25" x14ac:dyDescent="0.35">
      <c r="A82" s="7"/>
      <c r="B82" s="12" t="s">
        <v>73</v>
      </c>
      <c r="C82" s="35"/>
      <c r="D82" s="35"/>
      <c r="E82" s="35"/>
      <c r="F82" s="13" cm="1">
        <f t="array" ref="F82">IF(ISBLANK(CELL), 0, 0)</f>
        <v>0</v>
      </c>
      <c r="G82" s="7" t="s">
        <v>74</v>
      </c>
      <c r="H82" s="7" t="s">
        <v>75</v>
      </c>
      <c r="I82" s="11">
        <f>N77</f>
        <v>0</v>
      </c>
      <c r="J82" s="7" t="s">
        <v>6</v>
      </c>
      <c r="K82" s="27" t="s">
        <v>10</v>
      </c>
      <c r="L82" s="57" t="s">
        <v>76</v>
      </c>
      <c r="M82" s="57"/>
      <c r="N82" s="35"/>
      <c r="O82" s="74">
        <f>(F82/60)*I82</f>
        <v>0</v>
      </c>
      <c r="P82" s="22" t="s">
        <v>77</v>
      </c>
      <c r="Q82" s="9"/>
      <c r="R82" s="7"/>
      <c r="S82" s="7"/>
      <c r="T82" s="9"/>
      <c r="U82" s="7"/>
    </row>
    <row r="83" spans="1:21" ht="20.25" x14ac:dyDescent="0.35">
      <c r="A83" s="7"/>
      <c r="B83" s="7"/>
      <c r="C83" s="12"/>
      <c r="D83" s="7"/>
      <c r="E83" s="17"/>
      <c r="F83" s="9"/>
      <c r="G83" s="7"/>
      <c r="H83" s="9"/>
      <c r="I83" s="7"/>
      <c r="J83" s="7"/>
      <c r="K83" s="9"/>
      <c r="L83" s="9"/>
      <c r="M83" s="21"/>
      <c r="N83" s="7"/>
      <c r="O83" s="9"/>
      <c r="P83" s="10"/>
      <c r="Q83" s="9"/>
      <c r="R83" s="7"/>
      <c r="S83" s="7"/>
      <c r="T83" s="9"/>
      <c r="U83" s="7"/>
    </row>
    <row r="84" spans="1:21" ht="20.25" x14ac:dyDescent="0.35">
      <c r="A84" s="7"/>
      <c r="B84" s="7"/>
      <c r="C84" s="12"/>
      <c r="D84" s="7"/>
      <c r="E84" s="17"/>
      <c r="F84" s="9"/>
      <c r="G84" s="7"/>
      <c r="H84" s="9"/>
      <c r="I84" s="7"/>
      <c r="J84" s="7"/>
      <c r="K84" s="9"/>
      <c r="L84" s="9"/>
      <c r="M84" s="21"/>
      <c r="N84" s="7"/>
      <c r="O84" s="9"/>
      <c r="P84" s="10"/>
      <c r="Q84" s="9"/>
      <c r="R84" s="7"/>
      <c r="S84" s="7"/>
      <c r="T84" s="9"/>
      <c r="U84" s="7"/>
    </row>
    <row r="85" spans="1:21" ht="20.25" x14ac:dyDescent="0.35">
      <c r="A85" s="7"/>
      <c r="B85" s="7"/>
      <c r="C85" s="12"/>
      <c r="D85" s="7"/>
      <c r="E85" s="17"/>
      <c r="F85" s="9"/>
      <c r="G85" s="7"/>
      <c r="H85" s="9"/>
      <c r="I85" s="7"/>
      <c r="J85" s="7"/>
      <c r="K85" s="9"/>
      <c r="L85" s="9"/>
      <c r="M85" s="21"/>
      <c r="N85" s="7"/>
      <c r="O85" s="9"/>
      <c r="P85" s="10"/>
      <c r="Q85" s="9"/>
      <c r="R85" s="7"/>
      <c r="S85" s="7"/>
      <c r="T85" s="9"/>
      <c r="U85" s="7"/>
    </row>
    <row r="86" spans="1:21" ht="8.1" customHeight="1" x14ac:dyDescent="0.35">
      <c r="A86" s="7"/>
      <c r="B86" s="7"/>
      <c r="C86" s="15"/>
      <c r="D86" s="50"/>
      <c r="E86" s="50"/>
      <c r="F86" s="50"/>
      <c r="G86" s="44"/>
      <c r="H86" s="51"/>
      <c r="I86" s="50"/>
      <c r="J86" s="50"/>
      <c r="K86" s="51"/>
      <c r="L86" s="52"/>
      <c r="M86" s="50"/>
      <c r="N86" s="50"/>
      <c r="O86" s="45"/>
      <c r="P86" s="10"/>
      <c r="Q86" s="9"/>
      <c r="R86" s="7"/>
      <c r="S86" s="7"/>
      <c r="T86" s="9"/>
      <c r="U86" s="7"/>
    </row>
    <row r="87" spans="1:21" ht="33" customHeight="1" x14ac:dyDescent="0.35">
      <c r="A87" s="7"/>
      <c r="B87" s="7"/>
      <c r="C87" s="15"/>
      <c r="D87" s="98"/>
      <c r="E87" s="96"/>
      <c r="F87" s="96"/>
      <c r="G87" s="204" t="s">
        <v>71</v>
      </c>
      <c r="H87" s="204"/>
      <c r="I87" s="204"/>
      <c r="J87" s="95"/>
      <c r="K87" s="97">
        <f>H77</f>
        <v>0</v>
      </c>
      <c r="L87" s="96" t="s">
        <v>6</v>
      </c>
      <c r="M87" s="96"/>
      <c r="N87" s="99"/>
      <c r="O87" s="9"/>
      <c r="P87" s="10"/>
      <c r="Q87" s="9"/>
      <c r="R87" s="7"/>
      <c r="S87" s="7"/>
      <c r="T87" s="9"/>
      <c r="U87" s="7"/>
    </row>
    <row r="88" spans="1:21" ht="21" customHeight="1" x14ac:dyDescent="0.35">
      <c r="A88" s="7"/>
      <c r="B88" s="7"/>
      <c r="C88" s="15"/>
      <c r="D88" s="100"/>
      <c r="E88" s="35"/>
      <c r="F88" s="35"/>
      <c r="G88" s="188" t="s">
        <v>78</v>
      </c>
      <c r="H88" s="188"/>
      <c r="I88" s="188"/>
      <c r="J88" s="30" t="s">
        <v>14</v>
      </c>
      <c r="K88" s="24">
        <v>24</v>
      </c>
      <c r="L88" s="7" t="s">
        <v>79</v>
      </c>
      <c r="M88" s="7"/>
      <c r="N88" s="101"/>
      <c r="O88" s="9"/>
      <c r="P88" s="10"/>
      <c r="Q88" s="9"/>
      <c r="R88" s="7"/>
      <c r="S88" s="7"/>
      <c r="T88" s="9"/>
      <c r="U88" s="7"/>
    </row>
    <row r="89" spans="1:21" ht="20.25" x14ac:dyDescent="0.35">
      <c r="A89" s="7"/>
      <c r="B89" s="7"/>
      <c r="C89" s="15"/>
      <c r="D89" s="100"/>
      <c r="E89" s="29"/>
      <c r="F89" s="29"/>
      <c r="G89" s="7" t="s">
        <v>80</v>
      </c>
      <c r="H89" s="30"/>
      <c r="I89" s="30"/>
      <c r="J89" s="102" t="s">
        <v>10</v>
      </c>
      <c r="K89" s="25">
        <f>K87*K88</f>
        <v>0</v>
      </c>
      <c r="L89" s="26" t="s">
        <v>77</v>
      </c>
      <c r="M89" s="7"/>
      <c r="N89" s="101"/>
      <c r="O89" s="9"/>
      <c r="P89" s="10"/>
      <c r="Q89" s="9"/>
      <c r="R89" s="7"/>
      <c r="S89" s="7"/>
      <c r="T89" s="9"/>
      <c r="U89" s="7"/>
    </row>
    <row r="90" spans="1:21" ht="20.25" x14ac:dyDescent="0.35">
      <c r="A90" s="7"/>
      <c r="B90" s="7"/>
      <c r="C90" s="15"/>
      <c r="D90" s="100"/>
      <c r="E90" s="29"/>
      <c r="F90" s="29"/>
      <c r="G90" s="7" t="s">
        <v>81</v>
      </c>
      <c r="H90" s="30"/>
      <c r="I90" s="30"/>
      <c r="J90" s="102" t="s">
        <v>82</v>
      </c>
      <c r="K90" s="58">
        <f>ROUND(O82,0)</f>
        <v>0</v>
      </c>
      <c r="L90" s="26" t="s">
        <v>77</v>
      </c>
      <c r="M90" s="7"/>
      <c r="N90" s="103"/>
      <c r="O90" s="9"/>
      <c r="P90" s="10"/>
      <c r="Q90" s="9"/>
      <c r="R90" s="7"/>
      <c r="S90" s="7"/>
      <c r="T90" s="9"/>
      <c r="U90" s="7"/>
    </row>
    <row r="91" spans="1:21" ht="20.25" x14ac:dyDescent="0.35">
      <c r="A91" s="7"/>
      <c r="B91" s="7"/>
      <c r="C91" s="15"/>
      <c r="D91" s="100"/>
      <c r="E91" s="29"/>
      <c r="F91" s="29"/>
      <c r="G91" s="7" t="s">
        <v>83</v>
      </c>
      <c r="H91" s="30"/>
      <c r="I91" s="30"/>
      <c r="J91" s="102" t="s">
        <v>10</v>
      </c>
      <c r="K91" s="25">
        <f>K89+K90</f>
        <v>0</v>
      </c>
      <c r="L91" s="26" t="s">
        <v>77</v>
      </c>
      <c r="M91" s="104">
        <v>1</v>
      </c>
      <c r="N91" s="103"/>
      <c r="O91" s="9"/>
      <c r="P91" s="10"/>
      <c r="Q91" s="9"/>
      <c r="R91" s="7"/>
      <c r="S91" s="7"/>
      <c r="T91" s="9"/>
      <c r="U91" s="7"/>
    </row>
    <row r="92" spans="1:21" ht="20.25" x14ac:dyDescent="0.35">
      <c r="A92" s="7"/>
      <c r="B92" s="7"/>
      <c r="C92" s="15"/>
      <c r="D92" s="100"/>
      <c r="E92" s="29"/>
      <c r="F92" s="29"/>
      <c r="G92" s="7" t="s">
        <v>84</v>
      </c>
      <c r="H92" s="30"/>
      <c r="I92" s="30"/>
      <c r="J92" s="102" t="s">
        <v>82</v>
      </c>
      <c r="K92" s="126">
        <v>0</v>
      </c>
      <c r="L92" s="7" t="s">
        <v>85</v>
      </c>
      <c r="M92" s="104"/>
      <c r="N92" s="101"/>
      <c r="O92" s="9"/>
      <c r="P92" s="10"/>
      <c r="Q92" s="9"/>
      <c r="R92" s="7"/>
      <c r="S92" s="7"/>
      <c r="T92" s="9"/>
      <c r="U92" s="7"/>
    </row>
    <row r="93" spans="1:21" ht="20.25" x14ac:dyDescent="0.35">
      <c r="A93" s="7"/>
      <c r="B93" s="7"/>
      <c r="C93" s="15"/>
      <c r="D93" s="100"/>
      <c r="E93" s="7"/>
      <c r="F93" s="7"/>
      <c r="G93" s="7" t="s">
        <v>86</v>
      </c>
      <c r="H93" s="93"/>
      <c r="I93" s="93"/>
      <c r="J93" s="102" t="s">
        <v>10</v>
      </c>
      <c r="K93" s="25">
        <f>SUM($K91+($K91*(K92/100)))</f>
        <v>0</v>
      </c>
      <c r="L93" s="7" t="s">
        <v>77</v>
      </c>
      <c r="M93" s="7"/>
      <c r="N93" s="101"/>
      <c r="O93" s="9"/>
      <c r="P93" s="10"/>
      <c r="Q93" s="9"/>
      <c r="R93" s="7"/>
      <c r="S93" s="7"/>
      <c r="T93" s="9"/>
      <c r="U93" s="7"/>
    </row>
    <row r="94" spans="1:21" ht="20.25" x14ac:dyDescent="0.35">
      <c r="A94" s="7"/>
      <c r="B94" s="7"/>
      <c r="C94" s="15"/>
      <c r="D94" s="100"/>
      <c r="E94" s="7"/>
      <c r="F94" s="7"/>
      <c r="G94" s="7" t="s">
        <v>87</v>
      </c>
      <c r="H94" s="94"/>
      <c r="I94" s="94"/>
      <c r="J94" s="28" t="s">
        <v>88</v>
      </c>
      <c r="K94" s="58">
        <v>1000</v>
      </c>
      <c r="L94" s="7" t="s">
        <v>79</v>
      </c>
      <c r="M94" s="7"/>
      <c r="N94" s="101"/>
      <c r="O94" s="9"/>
      <c r="P94" s="10"/>
      <c r="Q94" s="9"/>
      <c r="R94" s="7"/>
      <c r="S94" s="7"/>
      <c r="T94" s="9"/>
      <c r="U94" s="7"/>
    </row>
    <row r="95" spans="1:21" ht="20.25" x14ac:dyDescent="0.35">
      <c r="A95" s="7"/>
      <c r="B95" s="7"/>
      <c r="C95" s="15"/>
      <c r="D95" s="105"/>
      <c r="E95" s="50"/>
      <c r="F95" s="50"/>
      <c r="G95" s="203"/>
      <c r="H95" s="203"/>
      <c r="I95" s="203"/>
      <c r="J95" s="51"/>
      <c r="K95" s="52"/>
      <c r="L95" s="50"/>
      <c r="M95" s="50"/>
      <c r="N95" s="106"/>
      <c r="O95" s="9"/>
      <c r="P95" s="10"/>
      <c r="Q95" s="9"/>
      <c r="R95" s="7"/>
      <c r="S95" s="7"/>
      <c r="T95" s="9"/>
      <c r="U95" s="7"/>
    </row>
    <row r="96" spans="1:21" ht="20.25" x14ac:dyDescent="0.35">
      <c r="A96" s="7"/>
      <c r="B96" s="7"/>
      <c r="C96" s="15"/>
      <c r="D96" s="107"/>
      <c r="E96" s="108"/>
      <c r="F96" s="108"/>
      <c r="G96" s="201" t="s">
        <v>89</v>
      </c>
      <c r="H96" s="201"/>
      <c r="I96" s="109"/>
      <c r="J96" s="189" t="s">
        <v>10</v>
      </c>
      <c r="K96" s="190">
        <f>ROUNDUP(K93/1000,0)</f>
        <v>0</v>
      </c>
      <c r="L96" s="209" t="s">
        <v>90</v>
      </c>
      <c r="M96" s="108"/>
      <c r="N96" s="110"/>
      <c r="O96" s="9"/>
      <c r="P96" s="10"/>
      <c r="Q96" s="9"/>
      <c r="R96" s="7"/>
      <c r="S96" s="7"/>
      <c r="T96" s="9"/>
      <c r="U96" s="7"/>
    </row>
    <row r="97" spans="1:21" ht="20.25" x14ac:dyDescent="0.35">
      <c r="A97" s="7"/>
      <c r="B97" s="7"/>
      <c r="C97" s="15"/>
      <c r="D97" s="111"/>
      <c r="E97" s="108"/>
      <c r="F97" s="108"/>
      <c r="G97" s="201"/>
      <c r="H97" s="201"/>
      <c r="I97" s="109"/>
      <c r="J97" s="189"/>
      <c r="K97" s="191"/>
      <c r="L97" s="209"/>
      <c r="M97" s="108"/>
      <c r="N97" s="110"/>
      <c r="O97" s="9"/>
      <c r="P97" s="10"/>
      <c r="Q97" s="9"/>
      <c r="R97" s="7"/>
      <c r="S97" s="7"/>
      <c r="T97" s="9"/>
      <c r="U97" s="7"/>
    </row>
    <row r="98" spans="1:21" ht="20.25" x14ac:dyDescent="0.35">
      <c r="A98" s="7"/>
      <c r="B98" s="7"/>
      <c r="C98" s="15"/>
      <c r="D98" s="112"/>
      <c r="E98" s="113"/>
      <c r="F98" s="113"/>
      <c r="G98" s="202"/>
      <c r="H98" s="202"/>
      <c r="I98" s="114"/>
      <c r="J98" s="115"/>
      <c r="K98" s="116"/>
      <c r="L98" s="116"/>
      <c r="M98" s="117"/>
      <c r="N98" s="118"/>
      <c r="O98" s="9"/>
      <c r="P98" s="10"/>
      <c r="Q98" s="9"/>
      <c r="R98" s="7"/>
      <c r="S98" s="7"/>
      <c r="T98" s="9"/>
      <c r="U98" s="7"/>
    </row>
    <row r="99" spans="1:21" ht="20.25" x14ac:dyDescent="0.35">
      <c r="A99" s="7"/>
      <c r="B99" s="7"/>
      <c r="C99" s="15"/>
      <c r="D99" s="46"/>
      <c r="E99" s="46"/>
      <c r="F99" s="46"/>
      <c r="G99" s="46"/>
      <c r="H99" s="46"/>
      <c r="I99" s="46"/>
      <c r="J99" s="46"/>
      <c r="K99" s="47"/>
      <c r="L99" s="48"/>
      <c r="M99" s="48"/>
      <c r="N99" s="49"/>
      <c r="O99" s="9"/>
      <c r="P99" s="10"/>
      <c r="Q99" s="9"/>
      <c r="R99" s="7"/>
      <c r="S99" s="7"/>
      <c r="T99" s="9"/>
      <c r="U99" s="7"/>
    </row>
    <row r="100" spans="1:21" ht="20.25" x14ac:dyDescent="0.35">
      <c r="A100" s="7"/>
      <c r="B100" s="7"/>
      <c r="C100" s="15"/>
      <c r="D100" s="46"/>
      <c r="E100" s="46"/>
      <c r="F100" s="46"/>
      <c r="G100" s="46"/>
      <c r="H100" s="46"/>
      <c r="I100" s="46"/>
      <c r="J100" s="46"/>
      <c r="K100" s="47"/>
      <c r="L100" s="48"/>
      <c r="M100" s="48"/>
      <c r="N100" s="49"/>
      <c r="O100" s="9"/>
      <c r="P100" s="10"/>
      <c r="Q100" s="9"/>
      <c r="R100" s="7"/>
      <c r="S100" s="7"/>
      <c r="T100" s="9"/>
      <c r="U100" s="7"/>
    </row>
    <row r="101" spans="1:21" ht="20.25" x14ac:dyDescent="0.35">
      <c r="A101" s="7"/>
      <c r="B101" s="7"/>
      <c r="C101" s="15"/>
      <c r="D101" s="46"/>
      <c r="E101" s="46"/>
      <c r="F101" s="46"/>
      <c r="G101" s="46"/>
      <c r="H101" s="46"/>
      <c r="I101" s="46"/>
      <c r="J101" s="46"/>
      <c r="K101" s="47"/>
      <c r="L101" s="48"/>
      <c r="M101" s="48"/>
      <c r="N101" s="49"/>
      <c r="O101" s="9"/>
      <c r="P101" s="10"/>
      <c r="Q101" s="9"/>
      <c r="R101" s="7"/>
      <c r="S101" s="7"/>
      <c r="T101" s="9"/>
      <c r="U101" s="7"/>
    </row>
    <row r="102" spans="1:21" ht="20.25" x14ac:dyDescent="0.35">
      <c r="A102" s="7"/>
      <c r="B102" s="7"/>
      <c r="C102" s="15"/>
      <c r="D102" s="46"/>
      <c r="E102" s="46"/>
      <c r="F102" s="46"/>
      <c r="G102" s="46"/>
      <c r="H102" s="46"/>
      <c r="I102" s="46"/>
      <c r="J102" s="46"/>
      <c r="K102" s="47"/>
      <c r="L102" s="48"/>
      <c r="M102" s="48"/>
      <c r="N102" s="49"/>
      <c r="O102" s="9"/>
      <c r="P102" s="10"/>
      <c r="Q102" s="9"/>
      <c r="R102" s="7"/>
      <c r="S102" s="7"/>
      <c r="T102" s="9"/>
      <c r="U102" s="7"/>
    </row>
    <row r="103" spans="1:21" ht="20.25" x14ac:dyDescent="0.35">
      <c r="A103" s="7"/>
      <c r="B103" s="7"/>
      <c r="C103" s="15"/>
      <c r="D103" s="46"/>
      <c r="E103" s="46"/>
      <c r="F103" s="46"/>
      <c r="G103" s="46"/>
      <c r="H103" s="46"/>
      <c r="I103" s="46"/>
      <c r="J103" s="46"/>
      <c r="K103" s="47"/>
      <c r="L103" s="48"/>
      <c r="M103" s="48"/>
      <c r="N103" s="49"/>
      <c r="O103" s="9"/>
      <c r="P103" s="10"/>
      <c r="Q103" s="9"/>
      <c r="R103" s="7"/>
      <c r="S103" s="7"/>
      <c r="T103" s="9"/>
      <c r="U103" s="7"/>
    </row>
    <row r="104" spans="1:21" ht="21" customHeight="1" x14ac:dyDescent="0.35">
      <c r="A104" s="7"/>
      <c r="B104" s="7"/>
      <c r="C104" s="16"/>
      <c r="D104" s="18"/>
      <c r="E104" s="41"/>
      <c r="F104" s="41"/>
      <c r="G104" s="41"/>
      <c r="H104" s="41"/>
      <c r="I104" s="41"/>
      <c r="J104" s="41"/>
      <c r="K104" s="41"/>
      <c r="L104" s="41"/>
      <c r="M104" s="41"/>
      <c r="N104" s="41"/>
      <c r="O104" s="41"/>
      <c r="P104" s="41"/>
      <c r="Q104" s="9"/>
      <c r="R104" s="7"/>
      <c r="S104" s="7"/>
      <c r="T104" s="9"/>
      <c r="U104" s="7"/>
    </row>
    <row r="105" spans="1:21" ht="21" customHeight="1" x14ac:dyDescent="0.35">
      <c r="A105" s="7"/>
      <c r="B105" s="7"/>
      <c r="D105" s="205" t="s">
        <v>103</v>
      </c>
      <c r="E105" s="205"/>
      <c r="F105" s="205"/>
      <c r="G105" s="205"/>
      <c r="H105" s="205"/>
      <c r="I105" s="205"/>
      <c r="J105" s="205"/>
      <c r="K105" s="205"/>
      <c r="L105" s="205"/>
      <c r="M105" s="205"/>
      <c r="N105" s="205"/>
      <c r="O105" s="60"/>
      <c r="P105" s="60"/>
      <c r="Q105" s="9"/>
      <c r="R105" s="7"/>
      <c r="S105" s="7"/>
      <c r="T105" s="9"/>
      <c r="U105" s="7"/>
    </row>
    <row r="106" spans="1:21" ht="21" customHeight="1" x14ac:dyDescent="0.35">
      <c r="A106" s="7"/>
      <c r="B106" s="7"/>
      <c r="D106" s="198" t="s">
        <v>92</v>
      </c>
      <c r="E106" s="198"/>
      <c r="F106" s="198"/>
      <c r="G106" s="198"/>
      <c r="H106" s="198"/>
      <c r="I106" s="198"/>
      <c r="J106" s="198"/>
      <c r="K106" s="198"/>
      <c r="L106" s="198"/>
      <c r="M106" s="198"/>
      <c r="N106" s="198"/>
      <c r="O106" s="61"/>
      <c r="P106" s="61"/>
      <c r="Q106" s="9"/>
      <c r="R106" s="7"/>
      <c r="S106" s="7"/>
      <c r="T106" s="9"/>
      <c r="U106" s="7"/>
    </row>
    <row r="107" spans="1:21" ht="21" customHeight="1" x14ac:dyDescent="0.35">
      <c r="A107" s="7"/>
      <c r="B107" s="7"/>
      <c r="D107" s="199" t="s">
        <v>93</v>
      </c>
      <c r="E107" s="199"/>
      <c r="F107" s="199"/>
      <c r="G107" s="199"/>
      <c r="H107" s="199"/>
      <c r="I107" s="199"/>
      <c r="J107" s="199"/>
      <c r="K107" s="199"/>
      <c r="L107" s="199"/>
      <c r="M107" s="199"/>
      <c r="N107" s="199"/>
      <c r="O107" s="61"/>
      <c r="P107" s="61"/>
      <c r="Q107" s="9"/>
      <c r="R107" s="7"/>
      <c r="S107" s="7"/>
      <c r="T107" s="9"/>
      <c r="U107" s="7"/>
    </row>
    <row r="108" spans="1:21" ht="20.25" x14ac:dyDescent="0.35">
      <c r="A108" s="7"/>
      <c r="B108" s="7"/>
      <c r="C108" s="61"/>
      <c r="O108" s="61"/>
      <c r="P108" s="61"/>
      <c r="Q108" s="9"/>
      <c r="R108" s="7"/>
      <c r="S108" s="7"/>
      <c r="T108" s="9"/>
      <c r="U108" s="7"/>
    </row>
    <row r="109" spans="1:21" ht="20.25" x14ac:dyDescent="0.35">
      <c r="A109" s="7"/>
      <c r="B109" s="7"/>
      <c r="C109" s="9"/>
      <c r="D109" s="200" t="str">
        <f ca="1">("©")&amp;TEXT(TODAY(), "YYYY ")&amp;TEXT(TODAY(),"YY")&amp;_xlfn.ISOWEEKNUM(TODAY())&amp;WEEKDAY(TODAY()-1)</f>
        <v>©2025 25323</v>
      </c>
      <c r="E109" s="200"/>
      <c r="F109" s="200"/>
      <c r="G109" s="200"/>
      <c r="H109" s="200"/>
      <c r="I109" s="200"/>
      <c r="J109" s="200"/>
      <c r="K109" s="200"/>
      <c r="L109" s="200"/>
      <c r="M109" s="200"/>
      <c r="N109" s="200"/>
      <c r="O109" s="9"/>
      <c r="P109" s="9"/>
      <c r="Q109" s="9"/>
      <c r="R109" s="7"/>
      <c r="S109" s="7"/>
      <c r="T109" s="9"/>
      <c r="U109" s="7"/>
    </row>
    <row r="110" spans="1:21" ht="20.25" x14ac:dyDescent="0.35">
      <c r="A110" s="7"/>
      <c r="B110" s="7"/>
      <c r="C110" s="7"/>
      <c r="D110" s="7"/>
      <c r="E110" s="17"/>
      <c r="F110" s="9"/>
      <c r="G110" s="7"/>
      <c r="H110" s="9"/>
      <c r="I110" s="7"/>
      <c r="J110" s="7"/>
      <c r="K110" s="9"/>
      <c r="L110" s="9"/>
      <c r="M110" s="7"/>
      <c r="N110" s="7"/>
      <c r="O110" s="9"/>
      <c r="P110" s="10"/>
      <c r="Q110" s="9"/>
      <c r="R110" s="7"/>
      <c r="S110" s="7"/>
      <c r="T110" s="9"/>
      <c r="U110" s="7"/>
    </row>
    <row r="111" spans="1:21" ht="20.25" x14ac:dyDescent="0.35">
      <c r="A111" s="7"/>
      <c r="B111" s="7"/>
      <c r="C111" s="7"/>
      <c r="D111" s="7"/>
      <c r="E111" s="17"/>
      <c r="F111" s="9"/>
      <c r="G111" s="7"/>
      <c r="H111" s="9"/>
      <c r="I111" s="7"/>
      <c r="J111" s="9"/>
      <c r="K111" s="9"/>
      <c r="L111" s="7"/>
      <c r="M111" s="7"/>
      <c r="N111" s="7"/>
      <c r="O111" s="10"/>
      <c r="P111" s="7"/>
      <c r="Q111" s="9"/>
      <c r="R111" s="7"/>
      <c r="S111" s="7"/>
      <c r="T111" s="9"/>
      <c r="U111" s="7"/>
    </row>
    <row r="112" spans="1:21" ht="20.25" x14ac:dyDescent="0.35">
      <c r="A112" s="7"/>
      <c r="B112" s="7"/>
      <c r="C112" s="7"/>
      <c r="D112" s="7"/>
      <c r="E112" s="17"/>
      <c r="F112" s="9"/>
      <c r="G112" s="7"/>
      <c r="H112" s="9"/>
      <c r="I112" s="7"/>
      <c r="J112" s="9"/>
      <c r="K112" s="9"/>
      <c r="L112" s="7"/>
      <c r="M112" s="7"/>
      <c r="N112" s="7"/>
      <c r="O112" s="10"/>
      <c r="P112" s="7"/>
      <c r="Q112" s="9"/>
      <c r="R112" s="7"/>
      <c r="S112" s="7"/>
      <c r="T112" s="9"/>
      <c r="U112" s="7"/>
    </row>
    <row r="113" spans="1:21" ht="20.25" x14ac:dyDescent="0.35">
      <c r="A113" s="7"/>
      <c r="B113" s="7"/>
      <c r="C113" s="7"/>
      <c r="D113" s="7"/>
      <c r="E113" s="17"/>
      <c r="F113" s="9"/>
      <c r="G113" s="7"/>
      <c r="H113" s="9"/>
      <c r="I113" s="7"/>
      <c r="J113" s="9"/>
      <c r="K113" s="9"/>
      <c r="L113" s="7"/>
      <c r="M113" s="7"/>
      <c r="N113" s="7"/>
      <c r="O113" s="10"/>
      <c r="P113" s="7"/>
      <c r="Q113" s="9"/>
      <c r="R113" s="7"/>
      <c r="S113" s="7"/>
      <c r="T113" s="9"/>
      <c r="U113" s="7"/>
    </row>
    <row r="114" spans="1:21" ht="20.25" x14ac:dyDescent="0.35">
      <c r="A114" s="7"/>
      <c r="B114" s="7"/>
      <c r="C114" s="7"/>
      <c r="D114" s="7"/>
      <c r="E114" s="17"/>
      <c r="F114" s="9"/>
      <c r="G114" s="7"/>
      <c r="H114" s="9"/>
      <c r="I114" s="7"/>
      <c r="J114" s="9"/>
      <c r="K114" s="9"/>
      <c r="L114" s="7"/>
      <c r="M114" s="7"/>
      <c r="N114" s="7"/>
      <c r="O114" s="10"/>
      <c r="P114" s="7"/>
      <c r="Q114" s="9"/>
      <c r="R114" s="7"/>
      <c r="S114" s="7"/>
      <c r="T114" s="9"/>
      <c r="U114" s="7"/>
    </row>
    <row r="115" spans="1:21" ht="20.25" x14ac:dyDescent="0.35">
      <c r="A115" s="7"/>
      <c r="B115" s="7"/>
      <c r="C115" s="7"/>
      <c r="D115" s="7"/>
      <c r="E115" s="17"/>
      <c r="F115" s="9"/>
      <c r="G115" s="7"/>
      <c r="H115" s="9"/>
      <c r="I115" s="7"/>
      <c r="J115" s="9"/>
      <c r="K115" s="9"/>
      <c r="L115" s="7"/>
      <c r="M115" s="7"/>
      <c r="N115" s="7"/>
      <c r="O115" s="10"/>
      <c r="P115" s="7"/>
      <c r="Q115" s="9"/>
      <c r="R115" s="7"/>
      <c r="S115" s="7"/>
      <c r="T115" s="9"/>
      <c r="U115" s="7"/>
    </row>
    <row r="116" spans="1:21" ht="20.25" x14ac:dyDescent="0.35">
      <c r="A116" s="7"/>
      <c r="B116" s="7"/>
      <c r="C116" s="7"/>
      <c r="D116" s="7"/>
      <c r="E116" s="17"/>
      <c r="F116" s="9"/>
      <c r="G116" s="7"/>
      <c r="H116" s="9"/>
      <c r="I116" s="7"/>
      <c r="J116" s="9"/>
      <c r="K116" s="9"/>
      <c r="L116" s="7"/>
      <c r="M116" s="7"/>
      <c r="N116" s="7"/>
      <c r="O116" s="10"/>
      <c r="P116" s="7"/>
      <c r="Q116" s="9"/>
      <c r="R116" s="7"/>
      <c r="S116" s="7"/>
      <c r="T116" s="9"/>
      <c r="U116" s="7"/>
    </row>
    <row r="117" spans="1:21" ht="20.25" x14ac:dyDescent="0.35">
      <c r="A117" s="7"/>
      <c r="B117" s="7"/>
      <c r="C117" s="7"/>
      <c r="D117" s="7"/>
      <c r="E117" s="17"/>
      <c r="F117" s="9"/>
      <c r="G117" s="7"/>
      <c r="H117" s="9"/>
      <c r="I117" s="7"/>
      <c r="J117" s="9"/>
      <c r="K117" s="9"/>
      <c r="L117" s="7"/>
      <c r="M117" s="7"/>
      <c r="N117" s="7"/>
      <c r="O117" s="10"/>
      <c r="P117" s="7"/>
      <c r="Q117" s="9"/>
      <c r="R117" s="7"/>
      <c r="S117" s="7"/>
      <c r="T117" s="9"/>
      <c r="U117" s="7"/>
    </row>
    <row r="118" spans="1:21" ht="20.25" x14ac:dyDescent="0.35">
      <c r="A118" s="7"/>
      <c r="B118" s="7"/>
      <c r="C118" s="7"/>
      <c r="D118" s="7"/>
      <c r="E118" s="17"/>
      <c r="F118" s="9"/>
      <c r="G118" s="7"/>
      <c r="H118" s="9"/>
      <c r="I118" s="7"/>
      <c r="J118" s="9"/>
      <c r="K118" s="9"/>
      <c r="L118" s="7"/>
      <c r="M118" s="7"/>
      <c r="N118" s="7"/>
      <c r="O118" s="10"/>
      <c r="P118" s="7"/>
      <c r="Q118" s="9"/>
      <c r="R118" s="7"/>
      <c r="S118" s="7"/>
      <c r="T118" s="9"/>
      <c r="U118" s="7"/>
    </row>
    <row r="119" spans="1:21" ht="20.25" x14ac:dyDescent="0.35">
      <c r="A119" s="7"/>
      <c r="B119" s="7"/>
      <c r="C119" s="7"/>
      <c r="D119" s="7"/>
      <c r="E119" s="17"/>
      <c r="F119" s="9"/>
      <c r="G119" s="7"/>
      <c r="H119" s="9"/>
      <c r="I119" s="7"/>
      <c r="J119" s="9"/>
      <c r="K119" s="9"/>
      <c r="L119" s="7"/>
      <c r="M119" s="7"/>
      <c r="N119" s="7"/>
      <c r="O119" s="10"/>
      <c r="P119" s="7"/>
      <c r="Q119" s="9"/>
      <c r="R119" s="7"/>
      <c r="S119" s="7"/>
      <c r="T119" s="9"/>
      <c r="U119" s="7"/>
    </row>
    <row r="120" spans="1:21" ht="20.25" x14ac:dyDescent="0.35">
      <c r="A120" s="7"/>
      <c r="B120" s="7"/>
      <c r="C120" s="7"/>
      <c r="D120" s="7"/>
      <c r="E120" s="17"/>
      <c r="F120" s="9"/>
      <c r="G120" s="7"/>
      <c r="H120" s="9"/>
      <c r="I120" s="7"/>
      <c r="J120" s="9"/>
      <c r="K120" s="9"/>
      <c r="L120" s="7"/>
      <c r="M120" s="7"/>
      <c r="N120" s="7"/>
      <c r="O120" s="10"/>
      <c r="P120" s="7"/>
      <c r="Q120" s="9"/>
      <c r="R120" s="7"/>
      <c r="S120" s="7"/>
      <c r="T120" s="9"/>
      <c r="U120" s="7"/>
    </row>
    <row r="121" spans="1:21" ht="17.25" x14ac:dyDescent="0.3">
      <c r="A121" s="5"/>
      <c r="B121" s="5"/>
      <c r="C121" s="5"/>
      <c r="D121" s="5"/>
      <c r="E121" s="19"/>
      <c r="F121" s="20"/>
      <c r="G121" s="5"/>
      <c r="H121" s="20"/>
      <c r="I121" s="5"/>
      <c r="J121" s="20"/>
      <c r="K121" s="20"/>
      <c r="L121" s="5"/>
      <c r="M121" s="5"/>
      <c r="N121" s="5"/>
      <c r="O121" s="6"/>
      <c r="P121" s="5"/>
      <c r="Q121" s="20"/>
      <c r="R121" s="5"/>
      <c r="S121" s="5"/>
      <c r="T121" s="20"/>
      <c r="U121" s="5"/>
    </row>
    <row r="122" spans="1:21" ht="17.25" x14ac:dyDescent="0.3">
      <c r="A122" s="5"/>
      <c r="B122" s="5"/>
      <c r="C122" s="5"/>
      <c r="D122" s="5"/>
      <c r="E122" s="19"/>
      <c r="F122" s="20"/>
      <c r="G122" s="5"/>
      <c r="H122" s="20"/>
      <c r="I122" s="5"/>
      <c r="J122" s="20"/>
      <c r="K122" s="20"/>
      <c r="L122" s="5"/>
      <c r="M122" s="5"/>
      <c r="N122" s="5"/>
      <c r="O122" s="6"/>
      <c r="P122" s="5"/>
      <c r="Q122" s="20"/>
      <c r="R122" s="5"/>
      <c r="S122" s="5"/>
      <c r="T122" s="20"/>
      <c r="U122" s="5"/>
    </row>
    <row r="123" spans="1:21" ht="17.25" x14ac:dyDescent="0.3">
      <c r="A123" s="5"/>
      <c r="B123" s="5"/>
      <c r="C123" s="5"/>
      <c r="D123" s="5"/>
      <c r="E123" s="19"/>
      <c r="F123" s="20"/>
      <c r="G123" s="5"/>
      <c r="H123" s="20"/>
      <c r="I123" s="5"/>
      <c r="J123" s="20"/>
      <c r="K123" s="20"/>
      <c r="L123" s="5"/>
      <c r="M123" s="5"/>
      <c r="N123" s="5"/>
      <c r="O123" s="6"/>
      <c r="P123" s="5"/>
      <c r="Q123" s="20"/>
      <c r="R123" s="5"/>
      <c r="S123" s="5"/>
      <c r="T123" s="20"/>
      <c r="U123" s="5"/>
    </row>
    <row r="124" spans="1:21" ht="17.25" x14ac:dyDescent="0.3">
      <c r="A124" s="5"/>
      <c r="B124" s="5"/>
      <c r="C124" s="5"/>
      <c r="D124" s="5"/>
      <c r="E124" s="19"/>
      <c r="F124" s="20"/>
      <c r="G124" s="5"/>
      <c r="H124" s="20"/>
      <c r="I124" s="5"/>
      <c r="J124" s="20"/>
      <c r="K124" s="20"/>
      <c r="L124" s="5"/>
      <c r="M124" s="5"/>
      <c r="N124" s="5"/>
      <c r="O124" s="6"/>
      <c r="P124" s="5"/>
      <c r="Q124" s="20"/>
      <c r="R124" s="5"/>
      <c r="S124" s="5"/>
      <c r="T124" s="20"/>
      <c r="U124" s="5"/>
    </row>
    <row r="125" spans="1:21" ht="17.25" x14ac:dyDescent="0.3">
      <c r="A125" s="5"/>
      <c r="B125" s="5"/>
      <c r="C125" s="5"/>
      <c r="D125" s="5"/>
      <c r="E125" s="19"/>
      <c r="F125" s="20"/>
      <c r="G125" s="5"/>
      <c r="H125" s="20"/>
      <c r="I125" s="5"/>
      <c r="J125" s="20"/>
      <c r="K125" s="20"/>
      <c r="L125" s="5"/>
      <c r="M125" s="5"/>
      <c r="N125" s="5"/>
      <c r="O125" s="6"/>
      <c r="P125" s="5"/>
      <c r="Q125" s="20"/>
      <c r="R125" s="5"/>
      <c r="S125" s="5"/>
      <c r="T125" s="20"/>
      <c r="U125" s="5"/>
    </row>
    <row r="126" spans="1:21" ht="17.25" x14ac:dyDescent="0.3">
      <c r="A126" s="5"/>
      <c r="B126" s="5"/>
      <c r="C126" s="5"/>
      <c r="D126" s="5"/>
      <c r="E126" s="19"/>
      <c r="F126" s="20"/>
      <c r="G126" s="5"/>
      <c r="H126" s="20"/>
      <c r="I126" s="5"/>
      <c r="J126" s="20"/>
      <c r="K126" s="20"/>
      <c r="L126" s="5"/>
      <c r="M126" s="5"/>
      <c r="N126" s="5"/>
      <c r="O126" s="6"/>
      <c r="P126" s="5"/>
      <c r="Q126" s="20"/>
      <c r="R126" s="5"/>
      <c r="S126" s="5"/>
      <c r="T126" s="20"/>
      <c r="U126" s="5"/>
    </row>
    <row r="127" spans="1:21" ht="17.25" x14ac:dyDescent="0.3">
      <c r="A127" s="5"/>
      <c r="B127" s="5"/>
      <c r="C127" s="5"/>
      <c r="D127" s="5"/>
      <c r="E127" s="19"/>
      <c r="F127" s="20"/>
      <c r="G127" s="5"/>
      <c r="H127" s="20"/>
      <c r="I127" s="5"/>
      <c r="J127" s="20"/>
      <c r="K127" s="20"/>
      <c r="L127" s="5"/>
      <c r="M127" s="5"/>
      <c r="N127" s="5"/>
      <c r="O127" s="6"/>
      <c r="P127" s="5"/>
      <c r="Q127" s="20"/>
      <c r="R127" s="5"/>
      <c r="S127" s="5"/>
      <c r="T127" s="20"/>
      <c r="U127" s="5"/>
    </row>
    <row r="128" spans="1:21" ht="17.25" x14ac:dyDescent="0.3">
      <c r="A128" s="5"/>
      <c r="B128" s="5"/>
      <c r="C128" s="5"/>
      <c r="D128" s="5"/>
      <c r="E128" s="19"/>
      <c r="F128" s="20"/>
      <c r="G128" s="5"/>
      <c r="H128" s="20"/>
      <c r="I128" s="5"/>
      <c r="J128" s="20"/>
      <c r="K128" s="20"/>
      <c r="L128" s="5"/>
      <c r="M128" s="5"/>
      <c r="N128" s="5"/>
      <c r="O128" s="6"/>
      <c r="P128" s="5"/>
      <c r="Q128" s="20"/>
      <c r="R128" s="5"/>
      <c r="S128" s="5"/>
      <c r="T128" s="20"/>
      <c r="U128" s="5"/>
    </row>
    <row r="129" spans="1:21" ht="17.25" x14ac:dyDescent="0.3">
      <c r="A129" s="5"/>
      <c r="B129" s="5"/>
      <c r="C129" s="5"/>
      <c r="D129" s="5"/>
      <c r="E129" s="19"/>
      <c r="F129" s="20"/>
      <c r="G129" s="5"/>
      <c r="H129" s="20"/>
      <c r="I129" s="5"/>
      <c r="J129" s="20"/>
      <c r="K129" s="20"/>
      <c r="L129" s="5"/>
      <c r="M129" s="5"/>
      <c r="N129" s="5"/>
      <c r="O129" s="6"/>
      <c r="P129" s="5"/>
      <c r="Q129" s="20"/>
      <c r="R129" s="5"/>
      <c r="S129" s="5"/>
      <c r="T129" s="20"/>
      <c r="U129" s="5"/>
    </row>
    <row r="130" spans="1:21" ht="17.25" x14ac:dyDescent="0.3">
      <c r="A130" s="5"/>
      <c r="B130" s="5"/>
      <c r="C130" s="5"/>
      <c r="D130" s="5"/>
      <c r="E130" s="19"/>
      <c r="F130" s="20"/>
      <c r="G130" s="5"/>
      <c r="H130" s="20"/>
      <c r="I130" s="5"/>
      <c r="J130" s="20"/>
      <c r="K130" s="20"/>
      <c r="L130" s="5"/>
      <c r="M130" s="5"/>
      <c r="N130" s="5"/>
      <c r="O130" s="6"/>
      <c r="P130" s="5"/>
      <c r="Q130" s="20"/>
      <c r="R130" s="5"/>
      <c r="S130" s="5"/>
      <c r="T130" s="20"/>
      <c r="U130" s="5"/>
    </row>
    <row r="131" spans="1:21" ht="17.25" x14ac:dyDescent="0.3">
      <c r="A131" s="5"/>
      <c r="B131" s="5"/>
      <c r="C131" s="5"/>
      <c r="D131" s="5"/>
      <c r="E131" s="19"/>
      <c r="F131" s="20"/>
      <c r="G131" s="5"/>
      <c r="H131" s="20"/>
      <c r="I131" s="5"/>
      <c r="J131" s="20"/>
      <c r="K131" s="20"/>
      <c r="L131" s="5"/>
      <c r="M131" s="5"/>
      <c r="N131" s="5"/>
      <c r="O131" s="6"/>
      <c r="P131" s="5"/>
      <c r="Q131" s="20"/>
      <c r="R131" s="5"/>
      <c r="S131" s="5"/>
      <c r="T131" s="20"/>
      <c r="U131" s="5"/>
    </row>
    <row r="132" spans="1:21" ht="17.25" x14ac:dyDescent="0.3">
      <c r="A132" s="5"/>
      <c r="B132" s="5"/>
      <c r="C132" s="5"/>
      <c r="D132" s="5"/>
      <c r="E132" s="19"/>
      <c r="F132" s="20"/>
      <c r="G132" s="5"/>
      <c r="H132" s="20"/>
      <c r="I132" s="5"/>
      <c r="J132" s="20"/>
      <c r="K132" s="20"/>
      <c r="L132" s="5"/>
      <c r="M132" s="5"/>
      <c r="N132" s="5"/>
      <c r="O132" s="6"/>
      <c r="P132" s="5"/>
      <c r="Q132" s="20"/>
      <c r="R132" s="5"/>
      <c r="S132" s="5"/>
      <c r="T132" s="20"/>
      <c r="U132" s="5"/>
    </row>
    <row r="133" spans="1:21" ht="17.25" x14ac:dyDescent="0.3">
      <c r="A133" s="5"/>
      <c r="B133" s="5"/>
      <c r="C133" s="5"/>
      <c r="D133" s="5"/>
      <c r="E133" s="19"/>
      <c r="F133" s="20"/>
      <c r="G133" s="5"/>
      <c r="H133" s="20"/>
      <c r="I133" s="5"/>
      <c r="J133" s="20"/>
      <c r="K133" s="20"/>
      <c r="L133" s="5"/>
      <c r="M133" s="5"/>
      <c r="N133" s="5"/>
      <c r="O133" s="6"/>
      <c r="P133" s="5"/>
      <c r="Q133" s="20"/>
      <c r="R133" s="5"/>
      <c r="S133" s="5"/>
      <c r="T133" s="20"/>
      <c r="U133" s="5"/>
    </row>
    <row r="134" spans="1:21" ht="17.25" x14ac:dyDescent="0.3">
      <c r="A134" s="5"/>
      <c r="B134" s="5"/>
      <c r="C134" s="5"/>
      <c r="D134" s="5"/>
      <c r="E134" s="19"/>
      <c r="F134" s="20"/>
      <c r="G134" s="5"/>
      <c r="H134" s="20"/>
      <c r="I134" s="5"/>
      <c r="J134" s="20"/>
      <c r="K134" s="20"/>
      <c r="L134" s="5"/>
      <c r="M134" s="5"/>
      <c r="N134" s="5"/>
      <c r="O134" s="6"/>
      <c r="P134" s="5"/>
      <c r="Q134" s="20"/>
      <c r="R134" s="5"/>
      <c r="S134" s="5"/>
      <c r="T134" s="20"/>
      <c r="U134" s="5"/>
    </row>
    <row r="135" spans="1:21" ht="17.25" x14ac:dyDescent="0.3">
      <c r="A135" s="5"/>
      <c r="B135" s="5"/>
      <c r="C135" s="5"/>
      <c r="D135" s="5"/>
      <c r="E135" s="19"/>
      <c r="F135" s="20"/>
      <c r="G135" s="5"/>
      <c r="H135" s="20"/>
      <c r="I135" s="5"/>
      <c r="J135" s="20"/>
      <c r="K135" s="20"/>
      <c r="L135" s="5"/>
      <c r="M135" s="5"/>
      <c r="N135" s="5"/>
      <c r="O135" s="6"/>
      <c r="P135" s="5"/>
      <c r="Q135" s="20"/>
      <c r="R135" s="5"/>
      <c r="S135" s="5"/>
      <c r="T135" s="20"/>
      <c r="U135" s="5"/>
    </row>
    <row r="136" spans="1:21" ht="17.25" x14ac:dyDescent="0.3">
      <c r="A136" s="5"/>
      <c r="B136" s="5"/>
      <c r="C136" s="5"/>
      <c r="D136" s="5"/>
      <c r="E136" s="19"/>
      <c r="F136" s="20"/>
      <c r="G136" s="5"/>
      <c r="H136" s="20"/>
      <c r="I136" s="5"/>
      <c r="J136" s="20"/>
      <c r="K136" s="20"/>
      <c r="L136" s="5"/>
      <c r="M136" s="5"/>
      <c r="N136" s="5"/>
      <c r="O136" s="6"/>
      <c r="P136" s="5"/>
      <c r="Q136" s="20"/>
      <c r="R136" s="5"/>
      <c r="S136" s="5"/>
      <c r="T136" s="20"/>
      <c r="U136" s="5"/>
    </row>
    <row r="137" spans="1:21" ht="17.25" x14ac:dyDescent="0.3">
      <c r="A137" s="5"/>
      <c r="B137" s="5"/>
      <c r="C137" s="5"/>
      <c r="D137" s="5"/>
      <c r="E137" s="19"/>
      <c r="F137" s="20"/>
      <c r="G137" s="5"/>
      <c r="H137" s="20"/>
      <c r="I137" s="5"/>
      <c r="J137" s="20"/>
      <c r="K137" s="20"/>
      <c r="L137" s="5"/>
      <c r="M137" s="5"/>
      <c r="N137" s="5"/>
      <c r="O137" s="6"/>
      <c r="P137" s="5"/>
      <c r="Q137" s="20"/>
      <c r="R137" s="5"/>
      <c r="S137" s="5"/>
      <c r="T137" s="20"/>
      <c r="U137" s="5"/>
    </row>
    <row r="138" spans="1:21" ht="17.25" x14ac:dyDescent="0.3">
      <c r="A138" s="5"/>
      <c r="B138" s="5"/>
      <c r="C138" s="5"/>
      <c r="D138" s="5"/>
      <c r="E138" s="19"/>
      <c r="F138" s="20"/>
      <c r="G138" s="5"/>
      <c r="H138" s="20"/>
      <c r="I138" s="5"/>
      <c r="J138" s="20"/>
      <c r="K138" s="20"/>
      <c r="L138" s="5"/>
      <c r="M138" s="5"/>
      <c r="N138" s="5"/>
      <c r="O138" s="6"/>
      <c r="P138" s="5"/>
      <c r="Q138" s="20"/>
      <c r="R138" s="5"/>
      <c r="S138" s="5"/>
      <c r="T138" s="20"/>
      <c r="U138" s="5"/>
    </row>
    <row r="139" spans="1:21" ht="17.25" x14ac:dyDescent="0.3">
      <c r="A139" s="5"/>
      <c r="B139" s="5"/>
      <c r="C139" s="5"/>
      <c r="D139" s="5"/>
      <c r="E139" s="19"/>
      <c r="F139" s="20"/>
      <c r="G139" s="5"/>
      <c r="H139" s="20"/>
      <c r="I139" s="5"/>
      <c r="J139" s="20"/>
      <c r="K139" s="20"/>
      <c r="L139" s="5"/>
      <c r="M139" s="5"/>
      <c r="N139" s="5"/>
      <c r="O139" s="6"/>
      <c r="P139" s="5"/>
      <c r="Q139" s="20"/>
      <c r="R139" s="5"/>
      <c r="S139" s="5"/>
      <c r="T139" s="20"/>
      <c r="U139" s="5"/>
    </row>
    <row r="140" spans="1:21" ht="17.25" x14ac:dyDescent="0.3">
      <c r="A140" s="5"/>
      <c r="B140" s="5"/>
      <c r="C140" s="5"/>
      <c r="D140" s="5"/>
      <c r="E140" s="19"/>
      <c r="F140" s="20"/>
      <c r="G140" s="5"/>
      <c r="H140" s="20"/>
      <c r="I140" s="5"/>
      <c r="J140" s="20"/>
      <c r="K140" s="20"/>
      <c r="L140" s="5"/>
      <c r="M140" s="5"/>
      <c r="N140" s="5"/>
      <c r="O140" s="6"/>
      <c r="P140" s="5"/>
      <c r="Q140" s="20"/>
      <c r="R140" s="5"/>
      <c r="S140" s="5"/>
      <c r="T140" s="20"/>
      <c r="U140" s="5"/>
    </row>
    <row r="141" spans="1:21" ht="17.25" x14ac:dyDescent="0.3">
      <c r="A141" s="5"/>
      <c r="B141" s="5"/>
      <c r="C141" s="5"/>
      <c r="D141" s="5"/>
      <c r="E141" s="19"/>
      <c r="F141" s="20"/>
      <c r="G141" s="5"/>
      <c r="H141" s="20"/>
      <c r="I141" s="5"/>
      <c r="J141" s="20"/>
      <c r="K141" s="20"/>
      <c r="L141" s="5"/>
      <c r="M141" s="5"/>
      <c r="N141" s="5"/>
      <c r="O141" s="6"/>
      <c r="P141" s="5"/>
      <c r="Q141" s="20"/>
      <c r="R141" s="5"/>
      <c r="S141" s="5"/>
      <c r="T141" s="20"/>
      <c r="U141" s="5"/>
    </row>
    <row r="142" spans="1:21" ht="17.25" x14ac:dyDescent="0.3">
      <c r="A142" s="5"/>
      <c r="B142" s="5"/>
      <c r="C142" s="5"/>
      <c r="D142" s="5"/>
      <c r="E142" s="19"/>
      <c r="F142" s="20"/>
      <c r="G142" s="5"/>
      <c r="H142" s="20"/>
      <c r="I142" s="5"/>
      <c r="J142" s="20"/>
      <c r="K142" s="20"/>
      <c r="L142" s="5"/>
      <c r="M142" s="5"/>
      <c r="N142" s="5"/>
      <c r="O142" s="6"/>
      <c r="P142" s="5"/>
      <c r="Q142" s="20"/>
      <c r="R142" s="5"/>
      <c r="S142" s="5"/>
      <c r="T142" s="20"/>
      <c r="U142" s="5"/>
    </row>
    <row r="143" spans="1:21" ht="17.25" x14ac:dyDescent="0.3">
      <c r="A143" s="5"/>
      <c r="B143" s="5"/>
      <c r="C143" s="5"/>
      <c r="D143" s="5"/>
      <c r="E143" s="19"/>
      <c r="F143" s="20"/>
      <c r="G143" s="5"/>
      <c r="H143" s="20"/>
      <c r="I143" s="5"/>
      <c r="J143" s="20"/>
      <c r="K143" s="20"/>
      <c r="L143" s="5"/>
      <c r="M143" s="5"/>
      <c r="N143" s="5"/>
      <c r="O143" s="6"/>
      <c r="P143" s="5"/>
      <c r="Q143" s="20"/>
      <c r="R143" s="5"/>
      <c r="S143" s="5"/>
      <c r="T143" s="20"/>
      <c r="U143" s="5"/>
    </row>
    <row r="144" spans="1:21" ht="17.25" x14ac:dyDescent="0.3">
      <c r="A144" s="5"/>
      <c r="B144" s="5"/>
      <c r="C144" s="5"/>
      <c r="D144" s="5"/>
      <c r="E144" s="19"/>
      <c r="F144" s="20"/>
      <c r="G144" s="5"/>
      <c r="H144" s="20"/>
      <c r="I144" s="5"/>
      <c r="J144" s="20"/>
      <c r="K144" s="20"/>
      <c r="L144" s="5"/>
      <c r="M144" s="5"/>
      <c r="N144" s="5"/>
      <c r="O144" s="6"/>
      <c r="P144" s="5"/>
      <c r="Q144" s="20"/>
      <c r="R144" s="5"/>
      <c r="S144" s="5"/>
      <c r="T144" s="20"/>
      <c r="U144" s="5"/>
    </row>
    <row r="145" spans="1:21" ht="17.25" x14ac:dyDescent="0.3">
      <c r="A145" s="5"/>
      <c r="B145" s="5"/>
      <c r="C145" s="5"/>
      <c r="D145" s="5"/>
      <c r="E145" s="19"/>
      <c r="F145" s="20"/>
      <c r="G145" s="5"/>
      <c r="H145" s="20"/>
      <c r="I145" s="5"/>
      <c r="J145" s="20"/>
      <c r="K145" s="20"/>
      <c r="L145" s="5"/>
      <c r="M145" s="5"/>
      <c r="N145" s="5"/>
      <c r="O145" s="6"/>
      <c r="P145" s="5"/>
      <c r="Q145" s="20"/>
      <c r="R145" s="5"/>
      <c r="S145" s="5"/>
      <c r="T145" s="20"/>
      <c r="U145" s="5"/>
    </row>
    <row r="146" spans="1:21" ht="17.25" x14ac:dyDescent="0.3">
      <c r="A146" s="5"/>
      <c r="B146" s="5"/>
      <c r="C146" s="5"/>
      <c r="D146" s="5"/>
      <c r="E146" s="19"/>
      <c r="F146" s="20"/>
      <c r="G146" s="5"/>
      <c r="H146" s="20"/>
      <c r="I146" s="5"/>
      <c r="J146" s="20"/>
      <c r="K146" s="20"/>
      <c r="L146" s="5"/>
      <c r="M146" s="5"/>
      <c r="N146" s="5"/>
      <c r="O146" s="6"/>
      <c r="P146" s="5"/>
      <c r="Q146" s="20"/>
      <c r="R146" s="5"/>
      <c r="S146" s="5"/>
      <c r="T146" s="20"/>
      <c r="U146" s="5"/>
    </row>
    <row r="147" spans="1:21" ht="17.25" x14ac:dyDescent="0.3">
      <c r="A147" s="5"/>
      <c r="B147" s="5"/>
      <c r="C147" s="5"/>
      <c r="D147" s="5"/>
      <c r="E147" s="19"/>
      <c r="F147" s="20"/>
      <c r="G147" s="5"/>
      <c r="H147" s="20"/>
      <c r="I147" s="5"/>
      <c r="J147" s="20"/>
      <c r="K147" s="20"/>
      <c r="L147" s="5"/>
      <c r="M147" s="5"/>
      <c r="N147" s="5"/>
      <c r="O147" s="6"/>
      <c r="P147" s="5"/>
      <c r="Q147" s="20"/>
      <c r="R147" s="5"/>
      <c r="S147" s="5"/>
      <c r="T147" s="20"/>
      <c r="U147" s="5"/>
    </row>
    <row r="148" spans="1:21" ht="17.25" x14ac:dyDescent="0.3">
      <c r="A148" s="5"/>
      <c r="B148" s="5"/>
      <c r="C148" s="5"/>
      <c r="D148" s="5"/>
      <c r="E148" s="19"/>
      <c r="F148" s="20"/>
      <c r="G148" s="5"/>
      <c r="H148" s="20"/>
      <c r="I148" s="5"/>
      <c r="J148" s="20"/>
      <c r="K148" s="20"/>
      <c r="L148" s="5"/>
      <c r="M148" s="5"/>
      <c r="N148" s="5"/>
      <c r="O148" s="6"/>
      <c r="P148" s="5"/>
      <c r="Q148" s="20"/>
      <c r="R148" s="5"/>
      <c r="S148" s="5"/>
      <c r="T148" s="20"/>
      <c r="U148" s="5"/>
    </row>
    <row r="149" spans="1:21" ht="17.25" x14ac:dyDescent="0.3">
      <c r="A149" s="5"/>
      <c r="B149" s="5"/>
      <c r="C149" s="5"/>
      <c r="D149" s="5"/>
      <c r="E149" s="19"/>
      <c r="F149" s="20"/>
      <c r="G149" s="5"/>
      <c r="H149" s="20"/>
      <c r="I149" s="5"/>
      <c r="J149" s="20"/>
      <c r="K149" s="20"/>
      <c r="L149" s="5"/>
      <c r="M149" s="5"/>
      <c r="N149" s="5"/>
      <c r="O149" s="6"/>
      <c r="P149" s="5"/>
      <c r="Q149" s="20"/>
      <c r="R149" s="5"/>
      <c r="S149" s="5"/>
      <c r="T149" s="20"/>
      <c r="U149" s="5"/>
    </row>
    <row r="150" spans="1:21" ht="17.25" x14ac:dyDescent="0.3">
      <c r="A150" s="5"/>
      <c r="B150" s="5"/>
      <c r="C150" s="5"/>
      <c r="D150" s="5"/>
      <c r="E150" s="19"/>
      <c r="F150" s="20"/>
      <c r="G150" s="5"/>
      <c r="H150" s="20"/>
      <c r="I150" s="5"/>
      <c r="J150" s="20"/>
      <c r="K150" s="20"/>
      <c r="L150" s="5"/>
      <c r="M150" s="5"/>
      <c r="N150" s="5"/>
      <c r="O150" s="6"/>
      <c r="P150" s="5"/>
      <c r="Q150" s="20"/>
      <c r="R150" s="5"/>
      <c r="S150" s="5"/>
      <c r="T150" s="20"/>
      <c r="U150" s="5"/>
    </row>
    <row r="151" spans="1:21" ht="17.25" x14ac:dyDescent="0.3">
      <c r="A151" s="5"/>
      <c r="B151" s="5"/>
      <c r="C151" s="5"/>
      <c r="D151" s="5"/>
      <c r="E151" s="19"/>
      <c r="F151" s="20"/>
      <c r="G151" s="5"/>
      <c r="H151" s="20"/>
      <c r="I151" s="5"/>
      <c r="J151" s="20"/>
      <c r="K151" s="20"/>
      <c r="L151" s="5"/>
      <c r="M151" s="5"/>
      <c r="N151" s="5"/>
      <c r="O151" s="6"/>
      <c r="P151" s="5"/>
      <c r="Q151" s="20"/>
      <c r="R151" s="5"/>
      <c r="S151" s="5"/>
      <c r="T151" s="20"/>
      <c r="U151" s="5"/>
    </row>
    <row r="152" spans="1:21" ht="17.25" x14ac:dyDescent="0.3">
      <c r="A152" s="148"/>
      <c r="B152" s="148"/>
      <c r="C152" s="148"/>
      <c r="D152" s="148"/>
      <c r="E152" s="149"/>
      <c r="F152" s="150"/>
      <c r="G152" s="148"/>
      <c r="H152" s="150"/>
      <c r="I152" s="148"/>
      <c r="J152" s="150"/>
      <c r="K152" s="150"/>
      <c r="L152" s="148"/>
      <c r="M152" s="148"/>
      <c r="N152" s="148"/>
      <c r="O152" s="151"/>
      <c r="P152" s="148"/>
      <c r="Q152" s="150"/>
      <c r="R152" s="148"/>
      <c r="S152" s="148"/>
      <c r="T152" s="150"/>
      <c r="U152" s="148"/>
    </row>
  </sheetData>
  <mergeCells count="88">
    <mergeCell ref="A66:C66"/>
    <mergeCell ref="J96:J97"/>
    <mergeCell ref="K96:K97"/>
    <mergeCell ref="L96:L97"/>
    <mergeCell ref="G87:I87"/>
    <mergeCell ref="G88:I88"/>
    <mergeCell ref="G95:I95"/>
    <mergeCell ref="G96:H98"/>
    <mergeCell ref="A74:C74"/>
    <mergeCell ref="A75:C75"/>
    <mergeCell ref="A71:C71"/>
    <mergeCell ref="A72:C72"/>
    <mergeCell ref="A73:C73"/>
    <mergeCell ref="J8:N8"/>
    <mergeCell ref="A8:C8"/>
    <mergeCell ref="D8:H8"/>
    <mergeCell ref="A69:C69"/>
    <mergeCell ref="A70:C70"/>
    <mergeCell ref="A22:C22"/>
    <mergeCell ref="A23:C23"/>
    <mergeCell ref="A24:C24"/>
    <mergeCell ref="A67:C67"/>
    <mergeCell ref="A68:C68"/>
    <mergeCell ref="A11:C11"/>
    <mergeCell ref="A61:C61"/>
    <mergeCell ref="A62:C62"/>
    <mergeCell ref="A63:C63"/>
    <mergeCell ref="A64:C64"/>
    <mergeCell ref="A65:C65"/>
    <mergeCell ref="A49:C49"/>
    <mergeCell ref="A50:C50"/>
    <mergeCell ref="A51:C51"/>
    <mergeCell ref="A52:C52"/>
    <mergeCell ref="A53:C53"/>
    <mergeCell ref="A54:C54"/>
    <mergeCell ref="A55:C55"/>
    <mergeCell ref="A56:C56"/>
    <mergeCell ref="A57:C57"/>
    <mergeCell ref="A58:C58"/>
    <mergeCell ref="D109:N109"/>
    <mergeCell ref="F77:G77"/>
    <mergeCell ref="L77:M77"/>
    <mergeCell ref="A29:C29"/>
    <mergeCell ref="A30:C30"/>
    <mergeCell ref="A31:C31"/>
    <mergeCell ref="A32:C32"/>
    <mergeCell ref="A33:C33"/>
    <mergeCell ref="A34:C34"/>
    <mergeCell ref="A35:C35"/>
    <mergeCell ref="A36:C36"/>
    <mergeCell ref="A37:C37"/>
    <mergeCell ref="A38:C38"/>
    <mergeCell ref="A39:C39"/>
    <mergeCell ref="A40:C40"/>
    <mergeCell ref="A41:C41"/>
    <mergeCell ref="A12:C12"/>
    <mergeCell ref="A13:C13"/>
    <mergeCell ref="D105:N105"/>
    <mergeCell ref="D106:N106"/>
    <mergeCell ref="D107:N107"/>
    <mergeCell ref="A42:C42"/>
    <mergeCell ref="A43:C43"/>
    <mergeCell ref="A44:C44"/>
    <mergeCell ref="A45:C45"/>
    <mergeCell ref="A46:C46"/>
    <mergeCell ref="A47:C47"/>
    <mergeCell ref="A48:C48"/>
    <mergeCell ref="A59:C59"/>
    <mergeCell ref="A60:C60"/>
    <mergeCell ref="A18:C18"/>
    <mergeCell ref="A19:C19"/>
    <mergeCell ref="A1:C2"/>
    <mergeCell ref="A4:C5"/>
    <mergeCell ref="B7:C7"/>
    <mergeCell ref="D1:N1"/>
    <mergeCell ref="D2:N2"/>
    <mergeCell ref="D4:N4"/>
    <mergeCell ref="D5:N5"/>
    <mergeCell ref="A25:C25"/>
    <mergeCell ref="A27:C27"/>
    <mergeCell ref="A28:C28"/>
    <mergeCell ref="A14:C14"/>
    <mergeCell ref="A15:C15"/>
    <mergeCell ref="A16:C16"/>
    <mergeCell ref="A17:C17"/>
    <mergeCell ref="A20:C20"/>
    <mergeCell ref="A21:C21"/>
    <mergeCell ref="A26:C26"/>
  </mergeCells>
  <conditionalFormatting sqref="A11:N75">
    <cfRule type="expression" dxfId="33" priority="1">
      <formula>MOD(ROW(),2)=0</formula>
    </cfRule>
  </conditionalFormatting>
  <conditionalFormatting sqref="D11:D25 D27:D65 D67:D75">
    <cfRule type="cellIs" dxfId="32" priority="30" operator="greaterThan">
      <formula>0</formula>
    </cfRule>
  </conditionalFormatting>
  <conditionalFormatting sqref="D11:D75 H11:H75 J11:J75 N11:N75">
    <cfRule type="cellIs" dxfId="31" priority="2" operator="greaterThan">
      <formula>0</formula>
    </cfRule>
  </conditionalFormatting>
  <conditionalFormatting sqref="D87:N95">
    <cfRule type="expression" dxfId="30" priority="15">
      <formula>MOD(ROW(),2)=0</formula>
    </cfRule>
  </conditionalFormatting>
  <conditionalFormatting sqref="H11:H15 N11:N17 H17">
    <cfRule type="cellIs" dxfId="29" priority="22" operator="greaterThan">
      <formula>0</formula>
    </cfRule>
  </conditionalFormatting>
  <conditionalFormatting sqref="H19:H22 N19:N25 H24:H25 H28:H65 N28:N65 H67:H75 N67:N75">
    <cfRule type="cellIs" dxfId="28" priority="37" operator="greaterThan">
      <formula>0</formula>
    </cfRule>
  </conditionalFormatting>
  <conditionalFormatting sqref="H77">
    <cfRule type="cellIs" dxfId="27" priority="32" operator="greaterThan">
      <formula>0</formula>
    </cfRule>
  </conditionalFormatting>
  <conditionalFormatting sqref="J11:J17">
    <cfRule type="cellIs" dxfId="26" priority="10" operator="greaterThan">
      <formula>0</formula>
    </cfRule>
  </conditionalFormatting>
  <conditionalFormatting sqref="J19:J25 J28:J65 J67:J75">
    <cfRule type="cellIs" dxfId="25" priority="14" operator="greaterThan">
      <formula>0</formula>
    </cfRule>
  </conditionalFormatting>
  <conditionalFormatting sqref="N77">
    <cfRule type="cellIs" dxfId="24" priority="31" operator="greaterThan">
      <formula>0</formula>
    </cfRule>
  </conditionalFormatting>
  <dataValidations count="2">
    <dataValidation type="whole" allowBlank="1" showInputMessage="1" showErrorMessage="1" sqref="F78 F76" xr:uid="{00000000-0002-0000-0100-000000000000}">
      <formula1>0</formula1>
      <formula2>10000</formula2>
    </dataValidation>
    <dataValidation allowBlank="1" showErrorMessage="1" sqref="F77 H77:I77" xr:uid="{00000000-0002-0000-0100-000001000000}"/>
  </dataValidations>
  <printOptions horizontalCentered="1" verticalCentered="1"/>
  <pageMargins left="0.7" right="0.7" top="0.75" bottom="0.75" header="0.3" footer="0.3"/>
  <pageSetup scale="38" fitToHeight="0" orientation="landscape" r:id="rId1"/>
  <headerFooter>
    <oddFooter>&amp;L&amp;A&amp;RPage &amp;P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107" r:id="rId4" name="Scroll Bar 11">
              <controlPr locked="0" defaultSize="0" autoPict="0">
                <anchor moveWithCells="1">
                  <from>
                    <xdr:col>3</xdr:col>
                    <xdr:colOff>0</xdr:colOff>
                    <xdr:row>81</xdr:row>
                    <xdr:rowOff>9525</xdr:rowOff>
                  </from>
                  <to>
                    <xdr:col>5</xdr:col>
                    <xdr:colOff>266700</xdr:colOff>
                    <xdr:row>81</xdr:row>
                    <xdr:rowOff>238125</xdr:rowOff>
                  </to>
                </anchor>
              </controlPr>
            </control>
          </mc:Choice>
        </mc:AlternateContent>
        <mc:AlternateContent xmlns:mc="http://schemas.openxmlformats.org/markup-compatibility/2006">
          <mc:Choice Requires="x14">
            <control shapeId="4123" r:id="rId5" name="Scroll Bar 27">
              <controlPr locked="0" defaultSize="0" autoPict="0">
                <anchor moveWithCells="1">
                  <from>
                    <xdr:col>11</xdr:col>
                    <xdr:colOff>866775</xdr:colOff>
                    <xdr:row>87</xdr:row>
                    <xdr:rowOff>0</xdr:rowOff>
                  </from>
                  <to>
                    <xdr:col>13</xdr:col>
                    <xdr:colOff>904875</xdr:colOff>
                    <xdr:row>88</xdr:row>
                    <xdr:rowOff>0</xdr:rowOff>
                  </to>
                </anchor>
              </controlPr>
            </control>
          </mc:Choice>
        </mc:AlternateContent>
        <mc:AlternateContent xmlns:mc="http://schemas.openxmlformats.org/markup-compatibility/2006">
          <mc:Choice Requires="x14">
            <control shapeId="4124" r:id="rId6" name="Spinner 28">
              <controlPr locked="0" defaultSize="0" autoPict="0">
                <anchor moveWithCells="1" sizeWithCells="1">
                  <from>
                    <xdr:col>11</xdr:col>
                    <xdr:colOff>942975</xdr:colOff>
                    <xdr:row>90</xdr:row>
                    <xdr:rowOff>257175</xdr:rowOff>
                  </from>
                  <to>
                    <xdr:col>12</xdr:col>
                    <xdr:colOff>419100</xdr:colOff>
                    <xdr:row>92</xdr:row>
                    <xdr:rowOff>19050</xdr:rowOff>
                  </to>
                </anchor>
              </controlPr>
            </control>
          </mc:Choice>
        </mc:AlternateContent>
        <mc:AlternateContent xmlns:mc="http://schemas.openxmlformats.org/markup-compatibility/2006">
          <mc:Choice Requires="x14">
            <control shapeId="4126" r:id="rId7" name="Button 30">
              <controlPr defaultSize="0" print="0" autoFill="0" autoPict="0" macro="[0]!clearUnlockedCells.clearUnlockedCells">
                <anchor moveWithCells="1" sizeWithCells="1">
                  <from>
                    <xdr:col>14</xdr:col>
                    <xdr:colOff>600075</xdr:colOff>
                    <xdr:row>7</xdr:row>
                    <xdr:rowOff>104775</xdr:rowOff>
                  </from>
                  <to>
                    <xdr:col>16</xdr:col>
                    <xdr:colOff>314325</xdr:colOff>
                    <xdr:row>9</xdr:row>
                    <xdr:rowOff>238125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7B9AE5-B788-4C26-AF14-EAAF6FA29325}">
  <sheetPr>
    <pageSetUpPr fitToPage="1"/>
  </sheetPr>
  <dimension ref="A1:U193"/>
  <sheetViews>
    <sheetView showGridLines="0" zoomScale="75" zoomScaleNormal="75" workbookViewId="0">
      <pane ySplit="10" topLeftCell="A11" activePane="bottomLeft" state="frozen"/>
      <selection pane="bottomLeft" activeCell="L29" sqref="L29"/>
    </sheetView>
  </sheetViews>
  <sheetFormatPr defaultColWidth="8.7109375" defaultRowHeight="16.5" x14ac:dyDescent="0.3"/>
  <cols>
    <col min="1" max="1" width="53.42578125" style="1" customWidth="1"/>
    <col min="2" max="2" width="14" style="1" customWidth="1"/>
    <col min="3" max="3" width="42.5703125" style="1" customWidth="1"/>
    <col min="4" max="4" width="10.85546875" style="1" customWidth="1"/>
    <col min="5" max="5" width="12.7109375" style="1" customWidth="1"/>
    <col min="6" max="6" width="13.42578125" style="1" customWidth="1"/>
    <col min="7" max="7" width="12.7109375" style="1" customWidth="1"/>
    <col min="8" max="8" width="26.85546875" style="1" customWidth="1"/>
    <col min="9" max="9" width="16.5703125" style="1" customWidth="1"/>
    <col min="10" max="10" width="12.28515625" style="1" customWidth="1"/>
    <col min="11" max="12" width="14.140625" style="1" customWidth="1"/>
    <col min="13" max="13" width="12.85546875" style="1" customWidth="1"/>
    <col min="14" max="14" width="26.5703125" style="43" customWidth="1"/>
    <col min="15" max="18" width="14.140625" style="1" customWidth="1"/>
    <col min="19" max="19" width="7.140625" style="1" customWidth="1"/>
    <col min="20" max="21" width="14.140625" style="1" customWidth="1"/>
    <col min="22" max="16384" width="8.7109375" style="1"/>
  </cols>
  <sheetData>
    <row r="1" spans="1:21" ht="16.5" customHeight="1" x14ac:dyDescent="0.3">
      <c r="D1" s="166"/>
      <c r="E1" s="166"/>
      <c r="F1" s="166"/>
      <c r="G1" s="166"/>
      <c r="H1" s="166"/>
      <c r="I1" s="166"/>
      <c r="J1" s="166"/>
      <c r="K1" s="166"/>
      <c r="L1" s="166"/>
      <c r="M1" s="166"/>
      <c r="N1" s="166"/>
      <c r="O1" s="88"/>
      <c r="P1" s="88"/>
      <c r="Q1" s="88"/>
      <c r="R1" s="88"/>
      <c r="S1" s="88"/>
      <c r="T1" s="88"/>
      <c r="U1" s="88"/>
    </row>
    <row r="2" spans="1:21" ht="17.100000000000001" customHeight="1" x14ac:dyDescent="0.3">
      <c r="C2" s="42" t="s">
        <v>0</v>
      </c>
      <c r="D2" s="167"/>
      <c r="E2" s="167"/>
      <c r="F2" s="167"/>
      <c r="G2" s="167"/>
      <c r="H2" s="167"/>
      <c r="I2" s="167"/>
      <c r="J2" s="167"/>
      <c r="K2" s="167"/>
      <c r="L2" s="167"/>
      <c r="M2" s="167"/>
      <c r="N2" s="167"/>
      <c r="O2" s="88"/>
      <c r="P2" s="88"/>
      <c r="Q2" s="88"/>
      <c r="R2" s="88"/>
      <c r="S2" s="88"/>
      <c r="T2" s="88"/>
      <c r="U2" s="88"/>
    </row>
    <row r="3" spans="1:21" ht="21" customHeight="1" x14ac:dyDescent="0.35">
      <c r="A3" s="2"/>
      <c r="B3" s="2"/>
      <c r="D3" s="38"/>
      <c r="E3" s="38"/>
      <c r="F3" s="4"/>
      <c r="G3" s="3"/>
      <c r="H3" s="4"/>
      <c r="I3" s="3"/>
      <c r="J3" s="4"/>
      <c r="K3" s="4"/>
      <c r="L3" s="3"/>
      <c r="M3" s="3"/>
      <c r="N3" s="4"/>
      <c r="O3" s="156"/>
      <c r="P3" s="3"/>
      <c r="Q3" s="4"/>
      <c r="R3" s="3"/>
      <c r="S3" s="3"/>
      <c r="T3" s="4"/>
      <c r="U3" s="3"/>
    </row>
    <row r="4" spans="1:21" ht="16.5" customHeight="1" x14ac:dyDescent="0.35">
      <c r="B4" s="34"/>
      <c r="C4" s="38"/>
      <c r="D4" s="168"/>
      <c r="E4" s="168"/>
      <c r="F4" s="168"/>
      <c r="G4" s="168"/>
      <c r="H4" s="168"/>
      <c r="I4" s="168"/>
      <c r="J4" s="168"/>
      <c r="K4" s="168"/>
      <c r="L4" s="168"/>
      <c r="M4" s="168"/>
      <c r="N4" s="168"/>
      <c r="O4" s="157"/>
      <c r="P4" s="32"/>
      <c r="Q4" s="32"/>
      <c r="R4" s="32"/>
      <c r="S4" s="32"/>
      <c r="T4" s="32"/>
      <c r="U4" s="32"/>
    </row>
    <row r="5" spans="1:21" ht="26.45" customHeight="1" x14ac:dyDescent="0.35">
      <c r="A5" s="34"/>
      <c r="B5" s="34"/>
      <c r="C5" s="42" t="s">
        <v>1</v>
      </c>
      <c r="D5" s="169"/>
      <c r="E5" s="169"/>
      <c r="F5" s="169"/>
      <c r="G5" s="169"/>
      <c r="H5" s="169"/>
      <c r="I5" s="169"/>
      <c r="J5" s="169"/>
      <c r="K5" s="169"/>
      <c r="L5" s="169"/>
      <c r="M5" s="169"/>
      <c r="N5" s="169"/>
      <c r="O5" s="157"/>
      <c r="P5" s="32"/>
      <c r="Q5" s="32"/>
      <c r="R5" s="32"/>
      <c r="S5" s="32"/>
      <c r="T5" s="32"/>
      <c r="U5" s="32"/>
    </row>
    <row r="6" spans="1:21" ht="21" customHeight="1" x14ac:dyDescent="0.35">
      <c r="D6" s="32"/>
      <c r="E6" s="32"/>
      <c r="F6" s="32"/>
      <c r="G6" s="32"/>
      <c r="H6" s="32"/>
      <c r="I6" s="32"/>
      <c r="J6" s="32"/>
      <c r="K6" s="32"/>
      <c r="L6" s="32"/>
      <c r="M6" s="32"/>
      <c r="N6" s="31"/>
      <c r="O6" s="32"/>
      <c r="P6" s="32"/>
      <c r="Q6" s="32"/>
      <c r="R6" s="32"/>
      <c r="S6" s="32"/>
      <c r="T6" s="32"/>
      <c r="U6" s="32"/>
    </row>
    <row r="7" spans="1:21" ht="17.45" customHeight="1" x14ac:dyDescent="0.3">
      <c r="A7" s="5"/>
      <c r="B7" s="184"/>
      <c r="C7" s="184"/>
      <c r="D7" s="5"/>
      <c r="E7" s="19"/>
      <c r="F7" s="20"/>
      <c r="G7" s="5"/>
      <c r="H7" s="20"/>
      <c r="I7" s="5"/>
      <c r="J7" s="20"/>
      <c r="K7" s="20"/>
      <c r="L7" s="5"/>
      <c r="M7" s="5"/>
      <c r="N7" s="20"/>
      <c r="O7" s="6"/>
      <c r="P7" s="5"/>
      <c r="Q7" s="20"/>
      <c r="R7" s="5"/>
      <c r="S7" s="5"/>
      <c r="T7" s="20"/>
      <c r="U7" s="5"/>
    </row>
    <row r="8" spans="1:21" ht="21" customHeight="1" x14ac:dyDescent="0.35">
      <c r="A8" s="38" t="s">
        <v>104</v>
      </c>
      <c r="B8" s="38"/>
      <c r="C8" s="38"/>
      <c r="D8" s="185" t="s">
        <v>3</v>
      </c>
      <c r="E8" s="185"/>
      <c r="F8" s="185"/>
      <c r="G8" s="185"/>
      <c r="H8" s="185"/>
      <c r="I8" s="38"/>
      <c r="J8" s="186" t="s">
        <v>4</v>
      </c>
      <c r="K8" s="186"/>
      <c r="L8" s="186"/>
      <c r="M8" s="186"/>
      <c r="N8" s="186"/>
      <c r="O8" s="39"/>
      <c r="P8" s="39"/>
      <c r="Q8" s="39"/>
      <c r="R8" s="39"/>
      <c r="S8" s="39"/>
      <c r="T8" s="39"/>
      <c r="U8" s="39"/>
    </row>
    <row r="9" spans="1:21" ht="21" customHeight="1" x14ac:dyDescent="0.35">
      <c r="A9" s="40"/>
      <c r="B9" s="40"/>
      <c r="C9" s="40"/>
      <c r="D9" s="80"/>
      <c r="E9" s="53"/>
      <c r="F9" s="53"/>
      <c r="G9" s="53"/>
      <c r="H9" s="53"/>
      <c r="I9" s="36"/>
      <c r="J9" s="55"/>
      <c r="K9" s="55"/>
      <c r="L9" s="55"/>
      <c r="M9" s="83"/>
      <c r="N9" s="83"/>
      <c r="O9" s="37"/>
      <c r="P9" s="37"/>
      <c r="Q9" s="37"/>
      <c r="R9" s="37"/>
      <c r="S9" s="37"/>
      <c r="T9" s="37"/>
      <c r="U9" s="37"/>
    </row>
    <row r="10" spans="1:21" ht="20.25" x14ac:dyDescent="0.35">
      <c r="A10" s="36"/>
      <c r="B10" s="36"/>
      <c r="C10" s="36"/>
      <c r="D10" s="53" t="s">
        <v>5</v>
      </c>
      <c r="E10" s="54"/>
      <c r="F10" s="53" t="s">
        <v>6</v>
      </c>
      <c r="G10" s="54"/>
      <c r="H10" s="81" t="s">
        <v>7</v>
      </c>
      <c r="J10" s="83" t="s">
        <v>5</v>
      </c>
      <c r="K10" s="56"/>
      <c r="L10" s="83" t="s">
        <v>6</v>
      </c>
      <c r="M10" s="56"/>
      <c r="N10" s="84" t="s">
        <v>7</v>
      </c>
      <c r="P10" s="37"/>
      <c r="S10" s="37"/>
      <c r="T10" s="37"/>
    </row>
    <row r="11" spans="1:21" s="66" customFormat="1" ht="20.25" x14ac:dyDescent="0.35">
      <c r="A11" s="181" t="s">
        <v>105</v>
      </c>
      <c r="B11" s="182"/>
      <c r="C11" s="183"/>
      <c r="D11" s="119">
        <v>1</v>
      </c>
      <c r="E11" s="122" t="s">
        <v>9</v>
      </c>
      <c r="F11" s="122">
        <v>50</v>
      </c>
      <c r="G11" s="122" t="s">
        <v>10</v>
      </c>
      <c r="H11" s="122">
        <f>IF(D11&gt;1, "0", D11*F11)</f>
        <v>50</v>
      </c>
      <c r="I11" s="144"/>
      <c r="J11" s="164">
        <f>D11</f>
        <v>1</v>
      </c>
      <c r="K11" s="122" t="s">
        <v>9</v>
      </c>
      <c r="L11" s="122">
        <v>50</v>
      </c>
      <c r="M11" s="122" t="s">
        <v>10</v>
      </c>
      <c r="N11" s="138">
        <f>(J11*L11)</f>
        <v>50</v>
      </c>
      <c r="O11" s="65"/>
    </row>
    <row r="12" spans="1:21" s="66" customFormat="1" ht="20.25" x14ac:dyDescent="0.35">
      <c r="A12" s="192" t="s">
        <v>106</v>
      </c>
      <c r="B12" s="193"/>
      <c r="C12" s="194"/>
      <c r="D12" s="120">
        <v>0</v>
      </c>
      <c r="E12" s="122" t="s">
        <v>9</v>
      </c>
      <c r="F12" s="122">
        <v>145</v>
      </c>
      <c r="G12" s="122" t="s">
        <v>10</v>
      </c>
      <c r="H12" s="122">
        <f t="shared" ref="H12:H18" si="0">IF(D12&gt;574, "0", D12*F12)</f>
        <v>0</v>
      </c>
      <c r="I12" s="144"/>
      <c r="J12" s="164">
        <f>D12</f>
        <v>0</v>
      </c>
      <c r="K12" s="122" t="s">
        <v>9</v>
      </c>
      <c r="L12" s="122">
        <v>145</v>
      </c>
      <c r="M12" s="122" t="s">
        <v>10</v>
      </c>
      <c r="N12" s="138">
        <f>J12*L12</f>
        <v>0</v>
      </c>
      <c r="O12" s="65"/>
    </row>
    <row r="13" spans="1:21" s="67" customFormat="1" ht="20.25" x14ac:dyDescent="0.35">
      <c r="A13" s="192" t="s">
        <v>97</v>
      </c>
      <c r="B13" s="193"/>
      <c r="C13" s="194"/>
      <c r="D13" s="120">
        <v>0</v>
      </c>
      <c r="E13" s="122" t="s">
        <v>9</v>
      </c>
      <c r="F13" s="125">
        <v>1.7</v>
      </c>
      <c r="G13" s="122" t="s">
        <v>10</v>
      </c>
      <c r="H13" s="122">
        <f t="shared" si="0"/>
        <v>0</v>
      </c>
      <c r="I13" s="144"/>
      <c r="J13" s="164">
        <f t="shared" ref="J13:J19" si="1">ROUNDUP(D13*0.1,0)</f>
        <v>0</v>
      </c>
      <c r="K13" s="122" t="s">
        <v>9</v>
      </c>
      <c r="L13" s="122">
        <v>2.5</v>
      </c>
      <c r="M13" s="122" t="s">
        <v>10</v>
      </c>
      <c r="N13" s="138">
        <f t="shared" ref="N13:N19" si="2">IF(J13&gt;32,"0",J13*L13)</f>
        <v>0</v>
      </c>
      <c r="O13" s="65" t="s">
        <v>14</v>
      </c>
    </row>
    <row r="14" spans="1:21" s="67" customFormat="1" ht="20.25" x14ac:dyDescent="0.35">
      <c r="A14" s="192" t="s">
        <v>107</v>
      </c>
      <c r="B14" s="193"/>
      <c r="C14" s="194"/>
      <c r="D14" s="120">
        <v>0</v>
      </c>
      <c r="E14" s="122" t="s">
        <v>9</v>
      </c>
      <c r="F14" s="122">
        <v>48</v>
      </c>
      <c r="G14" s="122" t="s">
        <v>10</v>
      </c>
      <c r="H14" s="122">
        <f t="shared" si="0"/>
        <v>0</v>
      </c>
      <c r="I14" s="144"/>
      <c r="J14" s="164">
        <f t="shared" si="1"/>
        <v>0</v>
      </c>
      <c r="K14" s="122" t="s">
        <v>9</v>
      </c>
      <c r="L14" s="122">
        <v>48</v>
      </c>
      <c r="M14" s="122" t="s">
        <v>10</v>
      </c>
      <c r="N14" s="138">
        <f t="shared" si="2"/>
        <v>0</v>
      </c>
      <c r="O14" s="65" t="s">
        <v>14</v>
      </c>
    </row>
    <row r="15" spans="1:21" s="67" customFormat="1" ht="20.25" x14ac:dyDescent="0.35">
      <c r="A15" s="192" t="s">
        <v>108</v>
      </c>
      <c r="B15" s="193"/>
      <c r="C15" s="194"/>
      <c r="D15" s="120">
        <v>0</v>
      </c>
      <c r="E15" s="122" t="s">
        <v>9</v>
      </c>
      <c r="F15" s="122">
        <v>50</v>
      </c>
      <c r="G15" s="122" t="s">
        <v>10</v>
      </c>
      <c r="H15" s="122">
        <f t="shared" si="0"/>
        <v>0</v>
      </c>
      <c r="I15" s="144"/>
      <c r="J15" s="164">
        <f t="shared" si="1"/>
        <v>0</v>
      </c>
      <c r="K15" s="122" t="s">
        <v>9</v>
      </c>
      <c r="L15" s="122">
        <v>50</v>
      </c>
      <c r="M15" s="122" t="s">
        <v>10</v>
      </c>
      <c r="N15" s="138">
        <f t="shared" si="2"/>
        <v>0</v>
      </c>
      <c r="O15" s="65"/>
    </row>
    <row r="16" spans="1:21" s="67" customFormat="1" ht="20.25" x14ac:dyDescent="0.35">
      <c r="A16" s="192" t="s">
        <v>109</v>
      </c>
      <c r="B16" s="193"/>
      <c r="C16" s="194"/>
      <c r="D16" s="120">
        <v>0</v>
      </c>
      <c r="E16" s="122" t="s">
        <v>9</v>
      </c>
      <c r="F16" s="122">
        <v>50</v>
      </c>
      <c r="G16" s="122" t="s">
        <v>10</v>
      </c>
      <c r="H16" s="122">
        <f t="shared" si="0"/>
        <v>0</v>
      </c>
      <c r="I16" s="144"/>
      <c r="J16" s="164">
        <f t="shared" si="1"/>
        <v>0</v>
      </c>
      <c r="K16" s="122" t="s">
        <v>9</v>
      </c>
      <c r="L16" s="122">
        <v>50</v>
      </c>
      <c r="M16" s="122" t="s">
        <v>10</v>
      </c>
      <c r="N16" s="138">
        <f t="shared" si="2"/>
        <v>0</v>
      </c>
      <c r="O16" s="65"/>
    </row>
    <row r="17" spans="1:15" s="67" customFormat="1" ht="20.25" x14ac:dyDescent="0.35">
      <c r="A17" s="192" t="s">
        <v>110</v>
      </c>
      <c r="B17" s="193"/>
      <c r="C17" s="194"/>
      <c r="D17" s="120">
        <v>0</v>
      </c>
      <c r="E17" s="122" t="s">
        <v>9</v>
      </c>
      <c r="F17" s="122">
        <v>50</v>
      </c>
      <c r="G17" s="122" t="s">
        <v>10</v>
      </c>
      <c r="H17" s="122">
        <f t="shared" si="0"/>
        <v>0</v>
      </c>
      <c r="I17" s="144"/>
      <c r="J17" s="164">
        <f t="shared" si="1"/>
        <v>0</v>
      </c>
      <c r="K17" s="122" t="s">
        <v>9</v>
      </c>
      <c r="L17" s="122">
        <v>50</v>
      </c>
      <c r="M17" s="122" t="s">
        <v>10</v>
      </c>
      <c r="N17" s="138">
        <f t="shared" si="2"/>
        <v>0</v>
      </c>
      <c r="O17" s="65"/>
    </row>
    <row r="18" spans="1:15" s="67" customFormat="1" ht="20.25" x14ac:dyDescent="0.35">
      <c r="A18" s="192" t="s">
        <v>111</v>
      </c>
      <c r="B18" s="193"/>
      <c r="C18" s="194"/>
      <c r="D18" s="120">
        <v>0</v>
      </c>
      <c r="E18" s="122" t="s">
        <v>9</v>
      </c>
      <c r="F18" s="122">
        <v>50</v>
      </c>
      <c r="G18" s="122" t="s">
        <v>10</v>
      </c>
      <c r="H18" s="122">
        <f t="shared" si="0"/>
        <v>0</v>
      </c>
      <c r="I18" s="144"/>
      <c r="J18" s="164">
        <f t="shared" si="1"/>
        <v>0</v>
      </c>
      <c r="K18" s="122" t="s">
        <v>9</v>
      </c>
      <c r="L18" s="122">
        <v>50</v>
      </c>
      <c r="M18" s="122" t="s">
        <v>10</v>
      </c>
      <c r="N18" s="138">
        <f t="shared" si="2"/>
        <v>0</v>
      </c>
      <c r="O18" s="65"/>
    </row>
    <row r="19" spans="1:15" s="67" customFormat="1" ht="20.45" customHeight="1" x14ac:dyDescent="0.3">
      <c r="A19" s="195" t="s">
        <v>18</v>
      </c>
      <c r="B19" s="196"/>
      <c r="C19" s="197"/>
      <c r="D19" s="120">
        <v>0</v>
      </c>
      <c r="E19" s="123" t="s">
        <v>9</v>
      </c>
      <c r="F19" s="120"/>
      <c r="G19" s="123" t="s">
        <v>10</v>
      </c>
      <c r="H19" s="123">
        <f t="shared" ref="H19:H60" si="3">IF(D19&gt;574, "0", D19*F19)</f>
        <v>0</v>
      </c>
      <c r="I19" s="145"/>
      <c r="J19" s="164">
        <f t="shared" si="1"/>
        <v>0</v>
      </c>
      <c r="K19" s="123" t="s">
        <v>9</v>
      </c>
      <c r="L19" s="120"/>
      <c r="M19" s="123" t="s">
        <v>10</v>
      </c>
      <c r="N19" s="139">
        <f t="shared" si="2"/>
        <v>0</v>
      </c>
      <c r="O19" s="71" t="s">
        <v>14</v>
      </c>
    </row>
    <row r="20" spans="1:15" s="67" customFormat="1" ht="20.25" customHeight="1" x14ac:dyDescent="0.35">
      <c r="A20" s="181" t="s">
        <v>20</v>
      </c>
      <c r="B20" s="182"/>
      <c r="C20" s="183"/>
      <c r="D20" s="120">
        <v>0</v>
      </c>
      <c r="E20" s="122" t="s">
        <v>9</v>
      </c>
      <c r="F20" s="122">
        <v>20</v>
      </c>
      <c r="G20" s="122" t="s">
        <v>10</v>
      </c>
      <c r="H20" s="122">
        <f t="shared" si="3"/>
        <v>0</v>
      </c>
      <c r="I20" s="144"/>
      <c r="J20" s="164">
        <f t="shared" ref="J20:J24" si="4">D20</f>
        <v>0</v>
      </c>
      <c r="K20" s="122" t="s">
        <v>9</v>
      </c>
      <c r="L20" s="122">
        <v>20</v>
      </c>
      <c r="M20" s="122" t="s">
        <v>10</v>
      </c>
      <c r="N20" s="138">
        <f t="shared" ref="N20:N31" si="5">(J20*L20)</f>
        <v>0</v>
      </c>
      <c r="O20" s="65"/>
    </row>
    <row r="21" spans="1:15" s="67" customFormat="1" ht="20.25" x14ac:dyDescent="0.35">
      <c r="A21" s="192" t="s">
        <v>21</v>
      </c>
      <c r="B21" s="193"/>
      <c r="C21" s="194"/>
      <c r="D21" s="120">
        <v>0</v>
      </c>
      <c r="E21" s="122" t="s">
        <v>9</v>
      </c>
      <c r="F21" s="122">
        <v>6</v>
      </c>
      <c r="G21" s="122" t="s">
        <v>10</v>
      </c>
      <c r="H21" s="122">
        <f t="shared" si="3"/>
        <v>0</v>
      </c>
      <c r="I21" s="144"/>
      <c r="J21" s="164">
        <f t="shared" si="4"/>
        <v>0</v>
      </c>
      <c r="K21" s="122" t="s">
        <v>9</v>
      </c>
      <c r="L21" s="122">
        <v>7</v>
      </c>
      <c r="M21" s="122" t="s">
        <v>10</v>
      </c>
      <c r="N21" s="138">
        <f t="shared" si="5"/>
        <v>0</v>
      </c>
      <c r="O21" s="65"/>
    </row>
    <row r="22" spans="1:15" s="67" customFormat="1" ht="20.25" x14ac:dyDescent="0.35">
      <c r="A22" s="181" t="s">
        <v>112</v>
      </c>
      <c r="B22" s="182"/>
      <c r="C22" s="183"/>
      <c r="D22" s="120">
        <v>0</v>
      </c>
      <c r="E22" s="122" t="s">
        <v>9</v>
      </c>
      <c r="F22" s="122"/>
      <c r="G22" s="122" t="s">
        <v>10</v>
      </c>
      <c r="H22" s="122">
        <f t="shared" ref="H22" si="6">IF(D22&gt;574, "0", D22*F22)</f>
        <v>0</v>
      </c>
      <c r="I22" s="144"/>
      <c r="J22" s="164">
        <f t="shared" ref="J22" si="7">D22</f>
        <v>0</v>
      </c>
      <c r="K22" s="122" t="s">
        <v>9</v>
      </c>
      <c r="L22" s="122"/>
      <c r="M22" s="122" t="s">
        <v>10</v>
      </c>
      <c r="N22" s="138">
        <f t="shared" ref="N22" si="8">(J22*L22)</f>
        <v>0</v>
      </c>
      <c r="O22" s="65"/>
    </row>
    <row r="23" spans="1:15" s="67" customFormat="1" ht="20.25" x14ac:dyDescent="0.35">
      <c r="A23" s="181" t="s">
        <v>26</v>
      </c>
      <c r="B23" s="182"/>
      <c r="C23" s="183"/>
      <c r="D23" s="120">
        <v>0</v>
      </c>
      <c r="E23" s="122" t="s">
        <v>9</v>
      </c>
      <c r="F23" s="122">
        <v>32</v>
      </c>
      <c r="G23" s="122" t="s">
        <v>10</v>
      </c>
      <c r="H23" s="122">
        <f t="shared" si="3"/>
        <v>0</v>
      </c>
      <c r="I23" s="144"/>
      <c r="J23" s="164">
        <f t="shared" si="4"/>
        <v>0</v>
      </c>
      <c r="K23" s="122" t="s">
        <v>9</v>
      </c>
      <c r="L23" s="122">
        <v>32</v>
      </c>
      <c r="M23" s="122" t="s">
        <v>10</v>
      </c>
      <c r="N23" s="138">
        <f t="shared" si="5"/>
        <v>0</v>
      </c>
      <c r="O23" s="65"/>
    </row>
    <row r="24" spans="1:15" s="67" customFormat="1" ht="20.25" x14ac:dyDescent="0.35">
      <c r="A24" s="181" t="s">
        <v>27</v>
      </c>
      <c r="B24" s="182"/>
      <c r="C24" s="183"/>
      <c r="D24" s="120">
        <v>0</v>
      </c>
      <c r="E24" s="122" t="s">
        <v>9</v>
      </c>
      <c r="F24" s="122">
        <v>11</v>
      </c>
      <c r="G24" s="122" t="s">
        <v>10</v>
      </c>
      <c r="H24" s="122">
        <f t="shared" si="3"/>
        <v>0</v>
      </c>
      <c r="I24" s="144"/>
      <c r="J24" s="164">
        <f t="shared" si="4"/>
        <v>0</v>
      </c>
      <c r="K24" s="122" t="s">
        <v>9</v>
      </c>
      <c r="L24" s="122">
        <v>11</v>
      </c>
      <c r="M24" s="122" t="s">
        <v>10</v>
      </c>
      <c r="N24" s="138">
        <f t="shared" si="5"/>
        <v>0</v>
      </c>
      <c r="O24" s="65"/>
    </row>
    <row r="25" spans="1:15" s="67" customFormat="1" ht="20.25" x14ac:dyDescent="0.35">
      <c r="A25" s="178" t="s">
        <v>28</v>
      </c>
      <c r="B25" s="179"/>
      <c r="C25" s="180"/>
      <c r="D25" s="120">
        <v>0</v>
      </c>
      <c r="E25" s="122" t="s">
        <v>9</v>
      </c>
      <c r="F25" s="122">
        <v>1.6</v>
      </c>
      <c r="G25" s="122" t="s">
        <v>10</v>
      </c>
      <c r="H25" s="122">
        <f t="shared" si="3"/>
        <v>0</v>
      </c>
      <c r="I25" s="144"/>
      <c r="J25" s="164">
        <f>ROUNDUP(D25*0.1,0)</f>
        <v>0</v>
      </c>
      <c r="K25" s="122" t="s">
        <v>9</v>
      </c>
      <c r="L25" s="122">
        <v>2</v>
      </c>
      <c r="M25" s="122" t="s">
        <v>10</v>
      </c>
      <c r="N25" s="138">
        <f>IF(J25&gt;32,"0",J25*L25)</f>
        <v>0</v>
      </c>
      <c r="O25" s="65"/>
    </row>
    <row r="26" spans="1:15" s="67" customFormat="1" ht="20.25" x14ac:dyDescent="0.35">
      <c r="A26" s="181" t="s">
        <v>29</v>
      </c>
      <c r="B26" s="182"/>
      <c r="C26" s="183"/>
      <c r="D26" s="120">
        <v>0</v>
      </c>
      <c r="E26" s="122" t="s">
        <v>9</v>
      </c>
      <c r="F26" s="122">
        <v>4.2</v>
      </c>
      <c r="G26" s="122" t="s">
        <v>10</v>
      </c>
      <c r="H26" s="122">
        <f t="shared" si="3"/>
        <v>0</v>
      </c>
      <c r="I26" s="144"/>
      <c r="J26" s="164">
        <f>D26</f>
        <v>0</v>
      </c>
      <c r="K26" s="122" t="s">
        <v>9</v>
      </c>
      <c r="L26" s="122">
        <v>4.7</v>
      </c>
      <c r="M26" s="122" t="s">
        <v>10</v>
      </c>
      <c r="N26" s="138">
        <f t="shared" si="5"/>
        <v>0</v>
      </c>
      <c r="O26" s="65"/>
    </row>
    <row r="27" spans="1:15" s="67" customFormat="1" ht="20.25" x14ac:dyDescent="0.35">
      <c r="A27" s="181" t="s">
        <v>30</v>
      </c>
      <c r="B27" s="182"/>
      <c r="C27" s="183"/>
      <c r="D27" s="120">
        <v>0</v>
      </c>
      <c r="E27" s="122" t="s">
        <v>9</v>
      </c>
      <c r="F27" s="122">
        <v>17</v>
      </c>
      <c r="G27" s="122" t="s">
        <v>10</v>
      </c>
      <c r="H27" s="122">
        <f t="shared" si="3"/>
        <v>0</v>
      </c>
      <c r="I27" s="144"/>
      <c r="J27" s="164">
        <f>D27</f>
        <v>0</v>
      </c>
      <c r="K27" s="122" t="s">
        <v>9</v>
      </c>
      <c r="L27" s="122">
        <v>17</v>
      </c>
      <c r="M27" s="122" t="s">
        <v>10</v>
      </c>
      <c r="N27" s="138">
        <f t="shared" si="5"/>
        <v>0</v>
      </c>
      <c r="O27" s="65"/>
    </row>
    <row r="28" spans="1:15" s="67" customFormat="1" ht="20.25" x14ac:dyDescent="0.35">
      <c r="A28" s="178" t="s">
        <v>31</v>
      </c>
      <c r="B28" s="179"/>
      <c r="C28" s="180"/>
      <c r="D28" s="120">
        <v>0</v>
      </c>
      <c r="E28" s="122" t="s">
        <v>9</v>
      </c>
      <c r="F28" s="122">
        <v>1.6</v>
      </c>
      <c r="G28" s="122" t="s">
        <v>10</v>
      </c>
      <c r="H28" s="122">
        <f t="shared" si="3"/>
        <v>0</v>
      </c>
      <c r="I28" s="144"/>
      <c r="J28" s="164">
        <f>ROUNDUP(D28*0.1,0)</f>
        <v>0</v>
      </c>
      <c r="K28" s="122" t="s">
        <v>9</v>
      </c>
      <c r="L28" s="122">
        <v>2</v>
      </c>
      <c r="M28" s="122" t="s">
        <v>10</v>
      </c>
      <c r="N28" s="138">
        <f>IF(J28&gt;32,"0",J28*L28)</f>
        <v>0</v>
      </c>
      <c r="O28" s="65"/>
    </row>
    <row r="29" spans="1:15" s="67" customFormat="1" ht="20.25" x14ac:dyDescent="0.35">
      <c r="A29" s="181" t="s">
        <v>32</v>
      </c>
      <c r="B29" s="182"/>
      <c r="C29" s="183"/>
      <c r="D29" s="120">
        <v>0</v>
      </c>
      <c r="E29" s="122" t="s">
        <v>9</v>
      </c>
      <c r="F29" s="122">
        <v>7</v>
      </c>
      <c r="G29" s="122" t="s">
        <v>10</v>
      </c>
      <c r="H29" s="122">
        <f t="shared" si="3"/>
        <v>0</v>
      </c>
      <c r="I29" s="144"/>
      <c r="J29" s="164">
        <f>D29</f>
        <v>0</v>
      </c>
      <c r="K29" s="122" t="s">
        <v>9</v>
      </c>
      <c r="L29" s="122">
        <v>7</v>
      </c>
      <c r="M29" s="122" t="s">
        <v>10</v>
      </c>
      <c r="N29" s="138">
        <f t="shared" si="5"/>
        <v>0</v>
      </c>
      <c r="O29" s="65"/>
    </row>
    <row r="30" spans="1:15" s="67" customFormat="1" ht="20.25" x14ac:dyDescent="0.35">
      <c r="A30" s="178" t="s">
        <v>31</v>
      </c>
      <c r="B30" s="179"/>
      <c r="C30" s="180"/>
      <c r="D30" s="120">
        <v>0</v>
      </c>
      <c r="E30" s="122" t="s">
        <v>9</v>
      </c>
      <c r="F30" s="122">
        <v>1.6</v>
      </c>
      <c r="G30" s="122" t="s">
        <v>10</v>
      </c>
      <c r="H30" s="122">
        <f t="shared" si="3"/>
        <v>0</v>
      </c>
      <c r="I30" s="144"/>
      <c r="J30" s="164">
        <f>ROUNDUP(D30*0.1,0)</f>
        <v>0</v>
      </c>
      <c r="K30" s="122" t="s">
        <v>9</v>
      </c>
      <c r="L30" s="122">
        <v>1.6</v>
      </c>
      <c r="M30" s="122" t="s">
        <v>10</v>
      </c>
      <c r="N30" s="138">
        <f>IF(J30&gt;32,"0",J30*L30)</f>
        <v>0</v>
      </c>
      <c r="O30" s="65"/>
    </row>
    <row r="31" spans="1:15" s="67" customFormat="1" ht="20.25" x14ac:dyDescent="0.35">
      <c r="A31" s="181" t="s">
        <v>33</v>
      </c>
      <c r="B31" s="182"/>
      <c r="C31" s="183"/>
      <c r="D31" s="120">
        <v>0</v>
      </c>
      <c r="E31" s="122" t="s">
        <v>9</v>
      </c>
      <c r="F31" s="122">
        <v>20</v>
      </c>
      <c r="G31" s="122" t="s">
        <v>10</v>
      </c>
      <c r="H31" s="122">
        <f t="shared" si="3"/>
        <v>0</v>
      </c>
      <c r="I31" s="144"/>
      <c r="J31" s="164">
        <f>D31</f>
        <v>0</v>
      </c>
      <c r="K31" s="122" t="s">
        <v>9</v>
      </c>
      <c r="L31" s="122">
        <v>20</v>
      </c>
      <c r="M31" s="122" t="s">
        <v>10</v>
      </c>
      <c r="N31" s="138">
        <f t="shared" si="5"/>
        <v>0</v>
      </c>
      <c r="O31" s="65"/>
    </row>
    <row r="32" spans="1:15" s="67" customFormat="1" ht="20.25" x14ac:dyDescent="0.35">
      <c r="A32" s="178" t="s">
        <v>31</v>
      </c>
      <c r="B32" s="179"/>
      <c r="C32" s="180"/>
      <c r="D32" s="120">
        <v>0</v>
      </c>
      <c r="E32" s="122" t="s">
        <v>9</v>
      </c>
      <c r="F32" s="122">
        <v>1.6</v>
      </c>
      <c r="G32" s="122" t="s">
        <v>10</v>
      </c>
      <c r="H32" s="122">
        <f t="shared" si="3"/>
        <v>0</v>
      </c>
      <c r="I32" s="144"/>
      <c r="J32" s="164">
        <f>ROUNDUP(D32*0.1,0)</f>
        <v>0</v>
      </c>
      <c r="K32" s="122" t="s">
        <v>9</v>
      </c>
      <c r="L32" s="122">
        <v>2</v>
      </c>
      <c r="M32" s="122" t="s">
        <v>10</v>
      </c>
      <c r="N32" s="138">
        <f>IF(J32&gt;32,"0",J32*L32)</f>
        <v>0</v>
      </c>
      <c r="O32" s="65"/>
    </row>
    <row r="33" spans="1:15" s="67" customFormat="1" ht="20.25" x14ac:dyDescent="0.35">
      <c r="A33" s="181" t="s">
        <v>34</v>
      </c>
      <c r="B33" s="182"/>
      <c r="C33" s="183"/>
      <c r="D33" s="120">
        <v>0</v>
      </c>
      <c r="E33" s="122" t="s">
        <v>9</v>
      </c>
      <c r="F33" s="122">
        <v>7</v>
      </c>
      <c r="G33" s="122" t="s">
        <v>10</v>
      </c>
      <c r="H33" s="122">
        <f t="shared" si="3"/>
        <v>0</v>
      </c>
      <c r="I33" s="144"/>
      <c r="J33" s="164">
        <f>D33</f>
        <v>0</v>
      </c>
      <c r="K33" s="122" t="s">
        <v>9</v>
      </c>
      <c r="L33" s="122">
        <v>7</v>
      </c>
      <c r="M33" s="122" t="s">
        <v>10</v>
      </c>
      <c r="N33" s="138">
        <f>(D33*L33)</f>
        <v>0</v>
      </c>
      <c r="O33" s="65"/>
    </row>
    <row r="34" spans="1:15" s="67" customFormat="1" ht="20.25" x14ac:dyDescent="0.35">
      <c r="A34" s="178" t="s">
        <v>31</v>
      </c>
      <c r="B34" s="179"/>
      <c r="C34" s="180"/>
      <c r="D34" s="120">
        <v>0</v>
      </c>
      <c r="E34" s="122" t="s">
        <v>9</v>
      </c>
      <c r="F34" s="122">
        <v>4</v>
      </c>
      <c r="G34" s="122" t="s">
        <v>10</v>
      </c>
      <c r="H34" s="122">
        <f t="shared" si="3"/>
        <v>0</v>
      </c>
      <c r="I34" s="144"/>
      <c r="J34" s="164">
        <f>ROUNDUP(D34*0.1,0)</f>
        <v>0</v>
      </c>
      <c r="K34" s="122" t="s">
        <v>9</v>
      </c>
      <c r="L34" s="122">
        <v>30</v>
      </c>
      <c r="M34" s="122" t="s">
        <v>10</v>
      </c>
      <c r="N34" s="138">
        <f>IF(J34&gt;32,"0",J34*L34)</f>
        <v>0</v>
      </c>
      <c r="O34" s="65"/>
    </row>
    <row r="35" spans="1:15" s="67" customFormat="1" ht="20.25" x14ac:dyDescent="0.35">
      <c r="A35" s="181" t="s">
        <v>36</v>
      </c>
      <c r="B35" s="182"/>
      <c r="C35" s="183"/>
      <c r="D35" s="120">
        <v>0</v>
      </c>
      <c r="E35" s="122" t="s">
        <v>9</v>
      </c>
      <c r="F35" s="122">
        <v>20</v>
      </c>
      <c r="G35" s="122" t="s">
        <v>10</v>
      </c>
      <c r="H35" s="122">
        <f t="shared" si="3"/>
        <v>0</v>
      </c>
      <c r="I35" s="144"/>
      <c r="J35" s="164">
        <f>D35</f>
        <v>0</v>
      </c>
      <c r="K35" s="122" t="s">
        <v>9</v>
      </c>
      <c r="L35" s="122">
        <v>20</v>
      </c>
      <c r="M35" s="122" t="s">
        <v>10</v>
      </c>
      <c r="N35" s="138">
        <f t="shared" ref="N35:N53" si="9">(J35*L35)</f>
        <v>0</v>
      </c>
      <c r="O35" s="65"/>
    </row>
    <row r="36" spans="1:15" s="67" customFormat="1" ht="20.25" x14ac:dyDescent="0.35">
      <c r="A36" s="178" t="s">
        <v>31</v>
      </c>
      <c r="B36" s="179"/>
      <c r="C36" s="180"/>
      <c r="D36" s="120">
        <v>0</v>
      </c>
      <c r="E36" s="122" t="s">
        <v>9</v>
      </c>
      <c r="F36" s="122">
        <v>4</v>
      </c>
      <c r="G36" s="122" t="s">
        <v>10</v>
      </c>
      <c r="H36" s="122">
        <f t="shared" si="3"/>
        <v>0</v>
      </c>
      <c r="I36" s="144"/>
      <c r="J36" s="164">
        <f>ROUNDUP(D36*0.1,0)</f>
        <v>0</v>
      </c>
      <c r="K36" s="122" t="s">
        <v>9</v>
      </c>
      <c r="L36" s="122">
        <v>30</v>
      </c>
      <c r="M36" s="122" t="s">
        <v>10</v>
      </c>
      <c r="N36" s="138">
        <f>IF(J36&gt;32,"0",J36*L36)</f>
        <v>0</v>
      </c>
      <c r="O36" s="65"/>
    </row>
    <row r="37" spans="1:15" s="67" customFormat="1" ht="20.25" x14ac:dyDescent="0.35">
      <c r="A37" s="181" t="s">
        <v>41</v>
      </c>
      <c r="B37" s="182"/>
      <c r="C37" s="183"/>
      <c r="D37" s="120">
        <v>0</v>
      </c>
      <c r="E37" s="122" t="s">
        <v>9</v>
      </c>
      <c r="F37" s="122">
        <v>40</v>
      </c>
      <c r="G37" s="122" t="s">
        <v>10</v>
      </c>
      <c r="H37" s="122">
        <f t="shared" si="3"/>
        <v>0</v>
      </c>
      <c r="I37" s="144"/>
      <c r="J37" s="164">
        <f>D37</f>
        <v>0</v>
      </c>
      <c r="K37" s="122" t="s">
        <v>9</v>
      </c>
      <c r="L37" s="122">
        <v>60</v>
      </c>
      <c r="M37" s="122" t="s">
        <v>10</v>
      </c>
      <c r="N37" s="138">
        <f t="shared" si="9"/>
        <v>0</v>
      </c>
      <c r="O37" s="65"/>
    </row>
    <row r="38" spans="1:15" s="67" customFormat="1" ht="20.25" x14ac:dyDescent="0.35">
      <c r="A38" s="178" t="s">
        <v>31</v>
      </c>
      <c r="B38" s="179"/>
      <c r="C38" s="180"/>
      <c r="D38" s="120">
        <v>0</v>
      </c>
      <c r="E38" s="122" t="s">
        <v>9</v>
      </c>
      <c r="F38" s="122">
        <v>1.6</v>
      </c>
      <c r="G38" s="122" t="s">
        <v>10</v>
      </c>
      <c r="H38" s="122">
        <f t="shared" si="3"/>
        <v>0</v>
      </c>
      <c r="I38" s="144"/>
      <c r="J38" s="164">
        <f>ROUNDUP(D38*0.1,0)</f>
        <v>0</v>
      </c>
      <c r="K38" s="122" t="s">
        <v>9</v>
      </c>
      <c r="L38" s="122">
        <v>2</v>
      </c>
      <c r="M38" s="122" t="s">
        <v>10</v>
      </c>
      <c r="N38" s="138">
        <f>IF(J38&gt;32,"0",J38*L38)</f>
        <v>0</v>
      </c>
      <c r="O38" s="65"/>
    </row>
    <row r="39" spans="1:15" s="67" customFormat="1" ht="20.25" x14ac:dyDescent="0.35">
      <c r="A39" s="178" t="s">
        <v>42</v>
      </c>
      <c r="B39" s="179"/>
      <c r="C39" s="180"/>
      <c r="D39" s="120">
        <v>0</v>
      </c>
      <c r="E39" s="122" t="s">
        <v>9</v>
      </c>
      <c r="F39" s="119"/>
      <c r="G39" s="122" t="s">
        <v>10</v>
      </c>
      <c r="H39" s="122">
        <f t="shared" si="3"/>
        <v>0</v>
      </c>
      <c r="I39" s="144"/>
      <c r="J39" s="164">
        <f>D39</f>
        <v>0</v>
      </c>
      <c r="K39" s="122" t="s">
        <v>9</v>
      </c>
      <c r="L39" s="122">
        <v>20</v>
      </c>
      <c r="M39" s="122" t="s">
        <v>10</v>
      </c>
      <c r="N39" s="138">
        <f t="shared" si="9"/>
        <v>0</v>
      </c>
      <c r="O39" s="65"/>
    </row>
    <row r="40" spans="1:15" s="67" customFormat="1" ht="20.25" x14ac:dyDescent="0.35">
      <c r="A40" s="178" t="s">
        <v>43</v>
      </c>
      <c r="B40" s="179"/>
      <c r="C40" s="180"/>
      <c r="D40" s="120">
        <v>0</v>
      </c>
      <c r="E40" s="122" t="s">
        <v>9</v>
      </c>
      <c r="F40" s="122">
        <v>200</v>
      </c>
      <c r="G40" s="122" t="s">
        <v>10</v>
      </c>
      <c r="H40" s="122">
        <f t="shared" si="3"/>
        <v>0</v>
      </c>
      <c r="I40" s="144"/>
      <c r="J40" s="164">
        <f>ROUNDUP(D40*0.1,0)</f>
        <v>0</v>
      </c>
      <c r="K40" s="122" t="s">
        <v>9</v>
      </c>
      <c r="L40" s="122">
        <v>200</v>
      </c>
      <c r="M40" s="122" t="s">
        <v>10</v>
      </c>
      <c r="N40" s="138">
        <f>IF(J40&gt;32,"0",J40*L40)</f>
        <v>0</v>
      </c>
      <c r="O40" s="65"/>
    </row>
    <row r="41" spans="1:15" s="67" customFormat="1" ht="20.25" x14ac:dyDescent="0.35">
      <c r="A41" s="181" t="s">
        <v>50</v>
      </c>
      <c r="B41" s="182"/>
      <c r="C41" s="183"/>
      <c r="D41" s="120">
        <v>0</v>
      </c>
      <c r="E41" s="122" t="s">
        <v>9</v>
      </c>
      <c r="F41" s="122">
        <v>40</v>
      </c>
      <c r="G41" s="122" t="s">
        <v>10</v>
      </c>
      <c r="H41" s="122">
        <f t="shared" si="3"/>
        <v>0</v>
      </c>
      <c r="I41" s="144"/>
      <c r="J41" s="164">
        <f t="shared" ref="J41:J47" si="10">D41</f>
        <v>0</v>
      </c>
      <c r="K41" s="122" t="s">
        <v>9</v>
      </c>
      <c r="L41" s="122">
        <v>40</v>
      </c>
      <c r="M41" s="122" t="s">
        <v>10</v>
      </c>
      <c r="N41" s="138">
        <f t="shared" si="9"/>
        <v>0</v>
      </c>
      <c r="O41" s="65"/>
    </row>
    <row r="42" spans="1:15" s="67" customFormat="1" ht="20.25" x14ac:dyDescent="0.35">
      <c r="A42" s="181" t="s">
        <v>51</v>
      </c>
      <c r="B42" s="182"/>
      <c r="C42" s="183"/>
      <c r="D42" s="120">
        <v>0</v>
      </c>
      <c r="E42" s="122" t="s">
        <v>9</v>
      </c>
      <c r="F42" s="122">
        <v>31</v>
      </c>
      <c r="G42" s="122" t="s">
        <v>10</v>
      </c>
      <c r="H42" s="122">
        <f t="shared" si="3"/>
        <v>0</v>
      </c>
      <c r="I42" s="138"/>
      <c r="J42" s="164">
        <f t="shared" si="10"/>
        <v>0</v>
      </c>
      <c r="K42" s="122" t="s">
        <v>9</v>
      </c>
      <c r="L42" s="122">
        <v>31</v>
      </c>
      <c r="M42" s="122" t="s">
        <v>10</v>
      </c>
      <c r="N42" s="138">
        <f t="shared" si="9"/>
        <v>0</v>
      </c>
      <c r="O42" s="65"/>
    </row>
    <row r="43" spans="1:15" s="67" customFormat="1" ht="20.25" x14ac:dyDescent="0.35">
      <c r="A43" s="181" t="s">
        <v>52</v>
      </c>
      <c r="B43" s="182"/>
      <c r="C43" s="183"/>
      <c r="D43" s="120">
        <v>0</v>
      </c>
      <c r="E43" s="122" t="s">
        <v>9</v>
      </c>
      <c r="F43" s="122">
        <v>34</v>
      </c>
      <c r="G43" s="122" t="s">
        <v>10</v>
      </c>
      <c r="H43" s="122">
        <f t="shared" si="3"/>
        <v>0</v>
      </c>
      <c r="I43" s="138"/>
      <c r="J43" s="164">
        <f t="shared" si="10"/>
        <v>0</v>
      </c>
      <c r="K43" s="122" t="s">
        <v>9</v>
      </c>
      <c r="L43" s="122">
        <v>34</v>
      </c>
      <c r="M43" s="122" t="s">
        <v>10</v>
      </c>
      <c r="N43" s="138">
        <f t="shared" si="9"/>
        <v>0</v>
      </c>
      <c r="O43" s="65"/>
    </row>
    <row r="44" spans="1:15" s="67" customFormat="1" ht="20.25" x14ac:dyDescent="0.35">
      <c r="A44" s="178" t="s">
        <v>53</v>
      </c>
      <c r="B44" s="179"/>
      <c r="C44" s="180"/>
      <c r="D44" s="120">
        <v>0</v>
      </c>
      <c r="E44" s="122" t="s">
        <v>9</v>
      </c>
      <c r="F44" s="122">
        <v>138</v>
      </c>
      <c r="G44" s="122" t="s">
        <v>10</v>
      </c>
      <c r="H44" s="122">
        <f t="shared" si="3"/>
        <v>0</v>
      </c>
      <c r="I44" s="138"/>
      <c r="J44" s="164">
        <f t="shared" si="10"/>
        <v>0</v>
      </c>
      <c r="K44" s="122" t="s">
        <v>9</v>
      </c>
      <c r="L44" s="122">
        <v>138</v>
      </c>
      <c r="M44" s="122" t="s">
        <v>10</v>
      </c>
      <c r="N44" s="138">
        <f t="shared" si="9"/>
        <v>0</v>
      </c>
      <c r="O44" s="65"/>
    </row>
    <row r="45" spans="1:15" s="67" customFormat="1" ht="20.25" x14ac:dyDescent="0.35">
      <c r="A45" s="181" t="s">
        <v>61</v>
      </c>
      <c r="B45" s="182"/>
      <c r="C45" s="183"/>
      <c r="D45" s="120">
        <v>0</v>
      </c>
      <c r="E45" s="122" t="s">
        <v>9</v>
      </c>
      <c r="F45" s="122">
        <v>72</v>
      </c>
      <c r="G45" s="122" t="s">
        <v>10</v>
      </c>
      <c r="H45" s="122">
        <f t="shared" si="3"/>
        <v>0</v>
      </c>
      <c r="I45" s="138"/>
      <c r="J45" s="164">
        <f t="shared" si="10"/>
        <v>0</v>
      </c>
      <c r="K45" s="122" t="s">
        <v>9</v>
      </c>
      <c r="L45" s="122">
        <v>87</v>
      </c>
      <c r="M45" s="122" t="s">
        <v>10</v>
      </c>
      <c r="N45" s="138">
        <f t="shared" si="9"/>
        <v>0</v>
      </c>
      <c r="O45" s="65"/>
    </row>
    <row r="46" spans="1:15" s="67" customFormat="1" ht="20.25" x14ac:dyDescent="0.35">
      <c r="A46" s="181" t="s">
        <v>62</v>
      </c>
      <c r="B46" s="182"/>
      <c r="C46" s="183"/>
      <c r="D46" s="120">
        <v>0</v>
      </c>
      <c r="E46" s="122" t="s">
        <v>9</v>
      </c>
      <c r="F46" s="122">
        <v>85</v>
      </c>
      <c r="G46" s="122" t="s">
        <v>10</v>
      </c>
      <c r="H46" s="122">
        <f t="shared" si="3"/>
        <v>0</v>
      </c>
      <c r="I46" s="138"/>
      <c r="J46" s="164">
        <f t="shared" si="10"/>
        <v>0</v>
      </c>
      <c r="K46" s="122" t="s">
        <v>9</v>
      </c>
      <c r="L46" s="122">
        <v>100</v>
      </c>
      <c r="M46" s="122" t="s">
        <v>10</v>
      </c>
      <c r="N46" s="138">
        <f t="shared" si="9"/>
        <v>0</v>
      </c>
      <c r="O46" s="65"/>
    </row>
    <row r="47" spans="1:15" s="67" customFormat="1" ht="20.25" x14ac:dyDescent="0.35">
      <c r="A47" s="181" t="s">
        <v>63</v>
      </c>
      <c r="B47" s="182"/>
      <c r="C47" s="183"/>
      <c r="D47" s="120">
        <v>0</v>
      </c>
      <c r="E47" s="122" t="s">
        <v>9</v>
      </c>
      <c r="F47" s="122">
        <v>72</v>
      </c>
      <c r="G47" s="122" t="s">
        <v>10</v>
      </c>
      <c r="H47" s="122">
        <f t="shared" si="3"/>
        <v>0</v>
      </c>
      <c r="I47" s="138"/>
      <c r="J47" s="164">
        <f t="shared" si="10"/>
        <v>0</v>
      </c>
      <c r="K47" s="122" t="s">
        <v>9</v>
      </c>
      <c r="L47" s="122">
        <v>87</v>
      </c>
      <c r="M47" s="122" t="s">
        <v>10</v>
      </c>
      <c r="N47" s="138">
        <f t="shared" si="9"/>
        <v>0</v>
      </c>
      <c r="O47" s="65"/>
    </row>
    <row r="48" spans="1:15" s="67" customFormat="1" ht="20.25" x14ac:dyDescent="0.35">
      <c r="A48" s="178" t="s">
        <v>31</v>
      </c>
      <c r="B48" s="179"/>
      <c r="C48" s="180"/>
      <c r="D48" s="120">
        <v>0</v>
      </c>
      <c r="E48" s="122" t="s">
        <v>9</v>
      </c>
      <c r="F48" s="122">
        <v>1.6</v>
      </c>
      <c r="G48" s="122" t="s">
        <v>10</v>
      </c>
      <c r="H48" s="122">
        <f t="shared" si="3"/>
        <v>0</v>
      </c>
      <c r="I48" s="138"/>
      <c r="J48" s="164">
        <f>ROUNDUP(D48*0.1,0)</f>
        <v>0</v>
      </c>
      <c r="K48" s="122" t="s">
        <v>9</v>
      </c>
      <c r="L48" s="122">
        <v>2</v>
      </c>
      <c r="M48" s="122" t="s">
        <v>10</v>
      </c>
      <c r="N48" s="138">
        <f>IF(J48&gt;32,"0",J48*L48)</f>
        <v>0</v>
      </c>
      <c r="O48" s="65"/>
    </row>
    <row r="49" spans="1:15" s="67" customFormat="1" ht="20.25" x14ac:dyDescent="0.35">
      <c r="A49" s="181" t="s">
        <v>64</v>
      </c>
      <c r="B49" s="182"/>
      <c r="C49" s="183"/>
      <c r="D49" s="120">
        <v>0</v>
      </c>
      <c r="E49" s="122" t="s">
        <v>9</v>
      </c>
      <c r="F49" s="122">
        <v>85</v>
      </c>
      <c r="G49" s="122" t="s">
        <v>10</v>
      </c>
      <c r="H49" s="122">
        <f t="shared" si="3"/>
        <v>0</v>
      </c>
      <c r="I49" s="138"/>
      <c r="J49" s="164">
        <f>D49</f>
        <v>0</v>
      </c>
      <c r="K49" s="122" t="s">
        <v>9</v>
      </c>
      <c r="L49" s="122">
        <v>100</v>
      </c>
      <c r="M49" s="122" t="s">
        <v>10</v>
      </c>
      <c r="N49" s="138">
        <f t="shared" si="9"/>
        <v>0</v>
      </c>
      <c r="O49" s="65"/>
    </row>
    <row r="50" spans="1:15" s="67" customFormat="1" ht="20.25" x14ac:dyDescent="0.35">
      <c r="A50" s="178" t="s">
        <v>31</v>
      </c>
      <c r="B50" s="179"/>
      <c r="C50" s="180"/>
      <c r="D50" s="120">
        <v>0</v>
      </c>
      <c r="E50" s="122" t="s">
        <v>9</v>
      </c>
      <c r="F50" s="122">
        <v>1.6</v>
      </c>
      <c r="G50" s="122" t="s">
        <v>10</v>
      </c>
      <c r="H50" s="122">
        <f t="shared" si="3"/>
        <v>0</v>
      </c>
      <c r="I50" s="138"/>
      <c r="J50" s="164">
        <f>ROUNDUP(D50*0.1,0)</f>
        <v>0</v>
      </c>
      <c r="K50" s="122" t="s">
        <v>9</v>
      </c>
      <c r="L50" s="122">
        <v>2</v>
      </c>
      <c r="M50" s="122" t="s">
        <v>10</v>
      </c>
      <c r="N50" s="138">
        <f>IF(J50&gt;32,"0",J50*L50)</f>
        <v>0</v>
      </c>
      <c r="O50" s="65"/>
    </row>
    <row r="51" spans="1:15" s="67" customFormat="1" ht="20.25" x14ac:dyDescent="0.35">
      <c r="A51" s="181" t="s">
        <v>65</v>
      </c>
      <c r="B51" s="182"/>
      <c r="C51" s="183"/>
      <c r="D51" s="120">
        <v>0</v>
      </c>
      <c r="E51" s="122" t="s">
        <v>9</v>
      </c>
      <c r="F51" s="122">
        <v>145</v>
      </c>
      <c r="G51" s="122" t="s">
        <v>10</v>
      </c>
      <c r="H51" s="122">
        <f t="shared" si="3"/>
        <v>0</v>
      </c>
      <c r="I51" s="138"/>
      <c r="J51" s="164">
        <f>D51</f>
        <v>0</v>
      </c>
      <c r="K51" s="122" t="s">
        <v>9</v>
      </c>
      <c r="L51" s="122">
        <v>215</v>
      </c>
      <c r="M51" s="122" t="s">
        <v>10</v>
      </c>
      <c r="N51" s="138">
        <f t="shared" si="9"/>
        <v>0</v>
      </c>
      <c r="O51" s="65"/>
    </row>
    <row r="52" spans="1:15" s="67" customFormat="1" ht="20.25" x14ac:dyDescent="0.35">
      <c r="A52" s="178" t="s">
        <v>31</v>
      </c>
      <c r="B52" s="179"/>
      <c r="C52" s="180"/>
      <c r="D52" s="120">
        <v>0</v>
      </c>
      <c r="E52" s="122" t="s">
        <v>9</v>
      </c>
      <c r="F52" s="122">
        <v>1.6</v>
      </c>
      <c r="G52" s="122" t="s">
        <v>10</v>
      </c>
      <c r="H52" s="122">
        <f t="shared" si="3"/>
        <v>0</v>
      </c>
      <c r="I52" s="138"/>
      <c r="J52" s="164">
        <f>ROUNDUP(D52*0.1,0)</f>
        <v>0</v>
      </c>
      <c r="K52" s="122" t="s">
        <v>9</v>
      </c>
      <c r="L52" s="122">
        <v>2</v>
      </c>
      <c r="M52" s="122" t="s">
        <v>10</v>
      </c>
      <c r="N52" s="138">
        <f>IF(J52&gt;32,"0",J52*L52)</f>
        <v>0</v>
      </c>
      <c r="O52" s="65"/>
    </row>
    <row r="53" spans="1:15" s="67" customFormat="1" ht="20.25" x14ac:dyDescent="0.35">
      <c r="A53" s="181" t="s">
        <v>66</v>
      </c>
      <c r="B53" s="182"/>
      <c r="C53" s="183"/>
      <c r="D53" s="120">
        <v>0</v>
      </c>
      <c r="E53" s="122" t="s">
        <v>9</v>
      </c>
      <c r="F53" s="122">
        <v>143</v>
      </c>
      <c r="G53" s="122" t="s">
        <v>10</v>
      </c>
      <c r="H53" s="122">
        <f t="shared" si="3"/>
        <v>0</v>
      </c>
      <c r="I53" s="138"/>
      <c r="J53" s="164">
        <f>D53</f>
        <v>0</v>
      </c>
      <c r="K53" s="122" t="s">
        <v>9</v>
      </c>
      <c r="L53" s="122">
        <v>243</v>
      </c>
      <c r="M53" s="122" t="s">
        <v>10</v>
      </c>
      <c r="N53" s="138">
        <f t="shared" si="9"/>
        <v>0</v>
      </c>
      <c r="O53" s="65"/>
    </row>
    <row r="54" spans="1:15" s="67" customFormat="1" ht="20.25" x14ac:dyDescent="0.35">
      <c r="A54" s="178" t="s">
        <v>31</v>
      </c>
      <c r="B54" s="179"/>
      <c r="C54" s="180"/>
      <c r="D54" s="120">
        <v>0</v>
      </c>
      <c r="E54" s="122" t="s">
        <v>9</v>
      </c>
      <c r="F54" s="122">
        <v>1.6</v>
      </c>
      <c r="G54" s="122" t="s">
        <v>10</v>
      </c>
      <c r="H54" s="122">
        <f t="shared" si="3"/>
        <v>0</v>
      </c>
      <c r="I54" s="138"/>
      <c r="J54" s="164">
        <f t="shared" ref="J54:J65" si="11">ROUNDUP(D54*0.1,0)</f>
        <v>0</v>
      </c>
      <c r="K54" s="122" t="s">
        <v>9</v>
      </c>
      <c r="L54" s="122">
        <v>2</v>
      </c>
      <c r="M54" s="122" t="s">
        <v>10</v>
      </c>
      <c r="N54" s="138">
        <f>IF(J54&gt;32,"0",J54*L54)</f>
        <v>0</v>
      </c>
      <c r="O54" s="65"/>
    </row>
    <row r="55" spans="1:15" s="67" customFormat="1" ht="20.25" x14ac:dyDescent="0.35">
      <c r="A55" s="181" t="s">
        <v>67</v>
      </c>
      <c r="B55" s="182"/>
      <c r="C55" s="183"/>
      <c r="D55" s="120">
        <v>0</v>
      </c>
      <c r="E55" s="122" t="s">
        <v>9</v>
      </c>
      <c r="F55" s="122">
        <v>300</v>
      </c>
      <c r="G55" s="122" t="s">
        <v>10</v>
      </c>
      <c r="H55" s="122">
        <f t="shared" si="3"/>
        <v>0</v>
      </c>
      <c r="I55" s="138"/>
      <c r="J55" s="164">
        <f>D55</f>
        <v>0</v>
      </c>
      <c r="K55" s="122" t="s">
        <v>9</v>
      </c>
      <c r="L55" s="122">
        <v>350</v>
      </c>
      <c r="M55" s="122" t="s">
        <v>10</v>
      </c>
      <c r="N55" s="138">
        <f t="shared" ref="N55" si="12">(J55*L55)</f>
        <v>0</v>
      </c>
      <c r="O55" s="65"/>
    </row>
    <row r="56" spans="1:15" s="67" customFormat="1" ht="20.25" x14ac:dyDescent="0.35">
      <c r="A56" s="181" t="s">
        <v>60</v>
      </c>
      <c r="B56" s="182"/>
      <c r="C56" s="183"/>
      <c r="D56" s="120">
        <v>0</v>
      </c>
      <c r="E56" s="122" t="s">
        <v>9</v>
      </c>
      <c r="F56" s="122">
        <v>75</v>
      </c>
      <c r="G56" s="122" t="s">
        <v>10</v>
      </c>
      <c r="H56" s="122">
        <f>IF(D56&gt;574, "0", D56*F56)</f>
        <v>0</v>
      </c>
      <c r="I56" s="138"/>
      <c r="J56" s="164">
        <f>D56</f>
        <v>0</v>
      </c>
      <c r="K56" s="122" t="s">
        <v>9</v>
      </c>
      <c r="L56" s="122">
        <v>102</v>
      </c>
      <c r="M56" s="122" t="s">
        <v>10</v>
      </c>
      <c r="N56" s="138">
        <f>(J56*L56)</f>
        <v>0</v>
      </c>
      <c r="O56" s="65"/>
    </row>
    <row r="57" spans="1:15" s="67" customFormat="1" ht="21" customHeight="1" x14ac:dyDescent="0.35">
      <c r="A57" s="175" t="s">
        <v>68</v>
      </c>
      <c r="B57" s="176"/>
      <c r="C57" s="177"/>
      <c r="D57" s="120">
        <v>0</v>
      </c>
      <c r="E57" s="122" t="s">
        <v>9</v>
      </c>
      <c r="F57" s="119"/>
      <c r="G57" s="122" t="s">
        <v>10</v>
      </c>
      <c r="H57" s="122">
        <f t="shared" si="3"/>
        <v>0</v>
      </c>
      <c r="I57" s="138"/>
      <c r="J57" s="164">
        <f t="shared" si="11"/>
        <v>0</v>
      </c>
      <c r="K57" s="122" t="s">
        <v>9</v>
      </c>
      <c r="L57" s="119"/>
      <c r="M57" s="122" t="s">
        <v>10</v>
      </c>
      <c r="N57" s="138">
        <f t="shared" ref="N57:N65" si="13">IF(J57&gt;32,"0",J57*L57)</f>
        <v>0</v>
      </c>
      <c r="O57" s="65" t="s">
        <v>14</v>
      </c>
    </row>
    <row r="58" spans="1:15" s="67" customFormat="1" ht="21" customHeight="1" x14ac:dyDescent="0.35">
      <c r="A58" s="175" t="s">
        <v>69</v>
      </c>
      <c r="B58" s="176"/>
      <c r="C58" s="177"/>
      <c r="D58" s="120">
        <v>0</v>
      </c>
      <c r="E58" s="122" t="s">
        <v>9</v>
      </c>
      <c r="F58" s="119"/>
      <c r="G58" s="122" t="s">
        <v>10</v>
      </c>
      <c r="H58" s="122">
        <f t="shared" si="3"/>
        <v>0</v>
      </c>
      <c r="I58" s="138"/>
      <c r="J58" s="164">
        <f t="shared" si="11"/>
        <v>0</v>
      </c>
      <c r="K58" s="122" t="s">
        <v>9</v>
      </c>
      <c r="L58" s="119"/>
      <c r="M58" s="122" t="s">
        <v>10</v>
      </c>
      <c r="N58" s="138">
        <f t="shared" si="13"/>
        <v>0</v>
      </c>
      <c r="O58" s="65" t="s">
        <v>14</v>
      </c>
    </row>
    <row r="59" spans="1:15" s="67" customFormat="1" ht="21" customHeight="1" x14ac:dyDescent="0.35">
      <c r="A59" s="175" t="s">
        <v>69</v>
      </c>
      <c r="B59" s="176"/>
      <c r="C59" s="177"/>
      <c r="D59" s="120">
        <v>0</v>
      </c>
      <c r="E59" s="122" t="s">
        <v>9</v>
      </c>
      <c r="F59" s="119"/>
      <c r="G59" s="122" t="s">
        <v>10</v>
      </c>
      <c r="H59" s="122">
        <f t="shared" si="3"/>
        <v>0</v>
      </c>
      <c r="I59" s="138"/>
      <c r="J59" s="164">
        <f t="shared" si="11"/>
        <v>0</v>
      </c>
      <c r="K59" s="122" t="s">
        <v>9</v>
      </c>
      <c r="L59" s="119"/>
      <c r="M59" s="122" t="s">
        <v>10</v>
      </c>
      <c r="N59" s="138">
        <f t="shared" si="13"/>
        <v>0</v>
      </c>
      <c r="O59" s="65" t="s">
        <v>14</v>
      </c>
    </row>
    <row r="60" spans="1:15" s="67" customFormat="1" ht="21" customHeight="1" x14ac:dyDescent="0.35">
      <c r="A60" s="175" t="s">
        <v>69</v>
      </c>
      <c r="B60" s="176"/>
      <c r="C60" s="177"/>
      <c r="D60" s="120">
        <v>0</v>
      </c>
      <c r="E60" s="122" t="s">
        <v>9</v>
      </c>
      <c r="F60" s="119"/>
      <c r="G60" s="122" t="s">
        <v>10</v>
      </c>
      <c r="H60" s="122">
        <f t="shared" si="3"/>
        <v>0</v>
      </c>
      <c r="I60" s="138"/>
      <c r="J60" s="164">
        <f t="shared" si="11"/>
        <v>0</v>
      </c>
      <c r="K60" s="122" t="s">
        <v>9</v>
      </c>
      <c r="L60" s="119"/>
      <c r="M60" s="122" t="s">
        <v>10</v>
      </c>
      <c r="N60" s="138">
        <f t="shared" si="13"/>
        <v>0</v>
      </c>
      <c r="O60" s="65" t="s">
        <v>14</v>
      </c>
    </row>
    <row r="61" spans="1:15" s="67" customFormat="1" ht="21" customHeight="1" x14ac:dyDescent="0.35">
      <c r="A61" s="175" t="s">
        <v>68</v>
      </c>
      <c r="B61" s="176"/>
      <c r="C61" s="177"/>
      <c r="D61" s="120">
        <v>0</v>
      </c>
      <c r="E61" s="122" t="s">
        <v>9</v>
      </c>
      <c r="F61" s="119"/>
      <c r="G61" s="122" t="s">
        <v>10</v>
      </c>
      <c r="H61" s="122">
        <f t="shared" ref="H61:H65" si="14">IF(D61&gt;574, "0", D61*F61)</f>
        <v>0</v>
      </c>
      <c r="I61" s="138"/>
      <c r="J61" s="164">
        <f t="shared" si="11"/>
        <v>0</v>
      </c>
      <c r="K61" s="122" t="s">
        <v>9</v>
      </c>
      <c r="L61" s="119"/>
      <c r="M61" s="122" t="s">
        <v>10</v>
      </c>
      <c r="N61" s="138">
        <f t="shared" si="13"/>
        <v>0</v>
      </c>
      <c r="O61" s="65" t="s">
        <v>14</v>
      </c>
    </row>
    <row r="62" spans="1:15" s="67" customFormat="1" ht="21" customHeight="1" x14ac:dyDescent="0.35">
      <c r="A62" s="175" t="s">
        <v>69</v>
      </c>
      <c r="B62" s="176"/>
      <c r="C62" s="177"/>
      <c r="D62" s="120">
        <v>0</v>
      </c>
      <c r="E62" s="122" t="s">
        <v>9</v>
      </c>
      <c r="F62" s="119"/>
      <c r="G62" s="122" t="s">
        <v>10</v>
      </c>
      <c r="H62" s="122">
        <f t="shared" si="14"/>
        <v>0</v>
      </c>
      <c r="I62" s="138"/>
      <c r="J62" s="164">
        <f t="shared" si="11"/>
        <v>0</v>
      </c>
      <c r="K62" s="122" t="s">
        <v>9</v>
      </c>
      <c r="L62" s="119"/>
      <c r="M62" s="122" t="s">
        <v>10</v>
      </c>
      <c r="N62" s="138">
        <f t="shared" si="13"/>
        <v>0</v>
      </c>
      <c r="O62" s="65" t="s">
        <v>14</v>
      </c>
    </row>
    <row r="63" spans="1:15" s="67" customFormat="1" ht="21" customHeight="1" x14ac:dyDescent="0.35">
      <c r="A63" s="175" t="s">
        <v>69</v>
      </c>
      <c r="B63" s="176"/>
      <c r="C63" s="177"/>
      <c r="D63" s="120">
        <v>0</v>
      </c>
      <c r="E63" s="122" t="s">
        <v>9</v>
      </c>
      <c r="F63" s="119"/>
      <c r="G63" s="122" t="s">
        <v>10</v>
      </c>
      <c r="H63" s="122">
        <f t="shared" si="14"/>
        <v>0</v>
      </c>
      <c r="I63" s="138"/>
      <c r="J63" s="164">
        <f t="shared" si="11"/>
        <v>0</v>
      </c>
      <c r="K63" s="122" t="s">
        <v>9</v>
      </c>
      <c r="L63" s="119"/>
      <c r="M63" s="122" t="s">
        <v>10</v>
      </c>
      <c r="N63" s="138">
        <f t="shared" si="13"/>
        <v>0</v>
      </c>
      <c r="O63" s="65" t="s">
        <v>14</v>
      </c>
    </row>
    <row r="64" spans="1:15" s="67" customFormat="1" ht="21" customHeight="1" x14ac:dyDescent="0.35">
      <c r="A64" s="175" t="s">
        <v>69</v>
      </c>
      <c r="B64" s="176"/>
      <c r="C64" s="177"/>
      <c r="D64" s="120">
        <v>0</v>
      </c>
      <c r="E64" s="122" t="s">
        <v>9</v>
      </c>
      <c r="F64" s="119"/>
      <c r="G64" s="122" t="s">
        <v>10</v>
      </c>
      <c r="H64" s="122">
        <f t="shared" si="14"/>
        <v>0</v>
      </c>
      <c r="I64" s="138"/>
      <c r="J64" s="164">
        <f t="shared" si="11"/>
        <v>0</v>
      </c>
      <c r="K64" s="122" t="s">
        <v>9</v>
      </c>
      <c r="L64" s="119"/>
      <c r="M64" s="122" t="s">
        <v>10</v>
      </c>
      <c r="N64" s="138">
        <f t="shared" si="13"/>
        <v>0</v>
      </c>
      <c r="O64" s="65" t="s">
        <v>14</v>
      </c>
    </row>
    <row r="65" spans="1:21" s="70" customFormat="1" ht="38.450000000000003" customHeight="1" x14ac:dyDescent="0.25">
      <c r="A65" s="172" t="s">
        <v>68</v>
      </c>
      <c r="B65" s="173"/>
      <c r="C65" s="174"/>
      <c r="D65" s="120">
        <v>0</v>
      </c>
      <c r="E65" s="124" t="s">
        <v>9</v>
      </c>
      <c r="F65" s="121"/>
      <c r="G65" s="124" t="s">
        <v>10</v>
      </c>
      <c r="H65" s="124">
        <f t="shared" si="14"/>
        <v>0</v>
      </c>
      <c r="I65" s="140"/>
      <c r="J65" s="164">
        <f t="shared" si="11"/>
        <v>0</v>
      </c>
      <c r="K65" s="124" t="s">
        <v>9</v>
      </c>
      <c r="L65" s="121"/>
      <c r="M65" s="124" t="s">
        <v>10</v>
      </c>
      <c r="N65" s="140">
        <f t="shared" si="13"/>
        <v>0</v>
      </c>
      <c r="O65" s="73" t="s">
        <v>14</v>
      </c>
    </row>
    <row r="66" spans="1:21" s="35" customFormat="1" ht="16.5" customHeight="1" x14ac:dyDescent="0.35">
      <c r="B66" s="29"/>
      <c r="C66" s="29"/>
      <c r="D66" s="29"/>
      <c r="E66" s="29"/>
      <c r="F66" s="29"/>
      <c r="G66" s="29"/>
      <c r="H66" s="29"/>
      <c r="I66" s="29"/>
      <c r="J66" s="29"/>
      <c r="K66" s="29"/>
      <c r="L66" s="29"/>
      <c r="M66" s="29"/>
      <c r="N66" s="30"/>
      <c r="O66" s="29"/>
      <c r="P66" s="29"/>
      <c r="Q66" s="29"/>
      <c r="R66" s="29"/>
      <c r="S66" s="29"/>
      <c r="T66" s="29"/>
      <c r="U66" s="29"/>
    </row>
    <row r="67" spans="1:21" s="35" customFormat="1" ht="20.25" x14ac:dyDescent="0.35">
      <c r="A67" s="7" t="s">
        <v>70</v>
      </c>
      <c r="B67" s="7"/>
      <c r="D67" s="8"/>
      <c r="E67" s="17"/>
      <c r="F67" s="170" t="s">
        <v>71</v>
      </c>
      <c r="G67" s="170"/>
      <c r="H67" s="82">
        <f>SUM(H11:H65)</f>
        <v>50</v>
      </c>
      <c r="I67" s="7"/>
      <c r="L67" s="171" t="s">
        <v>72</v>
      </c>
      <c r="M67" s="171"/>
      <c r="N67" s="85">
        <f>SUM(N11:N65)</f>
        <v>50</v>
      </c>
      <c r="P67" s="9"/>
      <c r="Q67" s="9"/>
      <c r="U67" s="7"/>
    </row>
    <row r="68" spans="1:21" s="35" customFormat="1" ht="20.25" x14ac:dyDescent="0.35">
      <c r="A68" s="7"/>
      <c r="B68" s="7"/>
      <c r="D68" s="8"/>
      <c r="E68" s="17"/>
      <c r="F68" s="10"/>
      <c r="G68" s="9"/>
      <c r="H68" s="9"/>
      <c r="I68" s="7"/>
      <c r="J68" s="9"/>
      <c r="K68" s="9"/>
      <c r="L68" s="7"/>
      <c r="M68" s="7"/>
      <c r="N68" s="9"/>
      <c r="O68" s="10"/>
      <c r="P68" s="9"/>
      <c r="Q68" s="9"/>
      <c r="R68" s="7"/>
      <c r="S68" s="7"/>
      <c r="T68" s="9"/>
      <c r="U68" s="7"/>
    </row>
    <row r="69" spans="1:21" s="35" customFormat="1" ht="20.25" x14ac:dyDescent="0.35">
      <c r="B69" s="7"/>
      <c r="C69" s="7"/>
      <c r="D69" s="8"/>
      <c r="E69" s="17"/>
      <c r="F69" s="10"/>
      <c r="G69" s="9"/>
      <c r="H69" s="9"/>
      <c r="I69" s="7"/>
      <c r="J69" s="9"/>
      <c r="K69" s="9"/>
      <c r="L69" s="7"/>
      <c r="M69" s="7"/>
      <c r="N69" s="9"/>
      <c r="O69" s="10"/>
      <c r="P69" s="9"/>
      <c r="Q69" s="9"/>
      <c r="R69" s="7"/>
      <c r="S69" s="7"/>
      <c r="T69" s="9"/>
      <c r="U69" s="7"/>
    </row>
    <row r="70" spans="1:21" s="35" customFormat="1" ht="20.25" x14ac:dyDescent="0.35">
      <c r="A70" s="7"/>
      <c r="B70" s="7"/>
      <c r="C70" s="8"/>
      <c r="D70" s="8"/>
      <c r="E70" s="17"/>
      <c r="F70" s="10"/>
      <c r="G70" s="9"/>
      <c r="H70" s="9"/>
      <c r="I70" s="7"/>
      <c r="J70" s="9"/>
      <c r="K70" s="9"/>
      <c r="L70" s="7"/>
      <c r="M70" s="7"/>
      <c r="N70" s="9"/>
      <c r="O70" s="10"/>
      <c r="P70" s="9"/>
      <c r="Q70" s="9"/>
      <c r="R70" s="7"/>
      <c r="S70" s="7"/>
      <c r="T70" s="9"/>
      <c r="U70" s="7"/>
    </row>
    <row r="71" spans="1:21" s="35" customFormat="1" ht="20.25" x14ac:dyDescent="0.35">
      <c r="A71" s="7"/>
      <c r="B71" s="7"/>
      <c r="C71" s="7"/>
      <c r="D71" s="7"/>
      <c r="E71" s="17"/>
      <c r="M71" s="7"/>
      <c r="N71" s="9"/>
      <c r="O71" s="10"/>
    </row>
    <row r="72" spans="1:21" s="35" customFormat="1" ht="20.25" x14ac:dyDescent="0.35">
      <c r="A72" s="7"/>
      <c r="B72" s="7"/>
      <c r="C72" s="7"/>
      <c r="D72" s="7"/>
      <c r="E72" s="17"/>
      <c r="F72" s="9"/>
      <c r="G72" s="7"/>
      <c r="H72" s="9"/>
      <c r="I72" s="7"/>
      <c r="J72" s="9"/>
      <c r="K72" s="9"/>
      <c r="L72" s="7"/>
      <c r="M72" s="7"/>
      <c r="N72" s="9"/>
      <c r="O72" s="10"/>
      <c r="P72" s="7"/>
      <c r="Q72" s="9"/>
      <c r="R72" s="7"/>
      <c r="S72" s="7"/>
      <c r="T72" s="9"/>
      <c r="U72" s="7"/>
    </row>
    <row r="73" spans="1:21" s="35" customFormat="1" ht="20.25" x14ac:dyDescent="0.35">
      <c r="A73" s="7"/>
      <c r="B73" s="12" t="s">
        <v>73</v>
      </c>
      <c r="F73" s="13">
        <v>0</v>
      </c>
      <c r="G73" s="7" t="s">
        <v>74</v>
      </c>
      <c r="H73" s="7" t="s">
        <v>75</v>
      </c>
      <c r="I73" s="11">
        <f>N67</f>
        <v>50</v>
      </c>
      <c r="J73" s="27" t="s">
        <v>10</v>
      </c>
      <c r="K73" s="57" t="s">
        <v>76</v>
      </c>
      <c r="L73" s="57"/>
      <c r="N73" s="74">
        <f>(F73/60)*I73</f>
        <v>0</v>
      </c>
      <c r="O73" s="22" t="s">
        <v>77</v>
      </c>
      <c r="S73" s="23"/>
    </row>
    <row r="74" spans="1:21" s="35" customFormat="1" ht="20.25" x14ac:dyDescent="0.35">
      <c r="A74" s="7"/>
      <c r="B74" s="7"/>
      <c r="C74" s="12"/>
      <c r="D74" s="7"/>
      <c r="E74" s="17"/>
      <c r="F74" s="9"/>
      <c r="G74" s="7"/>
      <c r="H74" s="9"/>
      <c r="I74" s="7"/>
      <c r="J74" s="9"/>
      <c r="K74" s="9"/>
      <c r="L74" s="21"/>
      <c r="M74" s="7"/>
      <c r="N74" s="9"/>
      <c r="O74" s="10"/>
      <c r="P74" s="7"/>
      <c r="Q74" s="9"/>
      <c r="R74" s="7"/>
      <c r="S74" s="7"/>
      <c r="T74" s="9"/>
      <c r="U74" s="7"/>
    </row>
    <row r="75" spans="1:21" s="35" customFormat="1" ht="20.25" x14ac:dyDescent="0.35">
      <c r="A75" s="7"/>
      <c r="B75" s="7"/>
      <c r="C75" s="12"/>
      <c r="D75" s="7"/>
      <c r="E75" s="17"/>
      <c r="F75" s="9"/>
      <c r="G75" s="7"/>
      <c r="H75" s="9"/>
      <c r="I75" s="7"/>
      <c r="J75" s="9"/>
      <c r="K75" s="9"/>
      <c r="L75" s="21"/>
      <c r="M75" s="7"/>
      <c r="N75" s="9"/>
      <c r="O75" s="10"/>
      <c r="P75" s="7"/>
      <c r="Q75" s="9"/>
      <c r="R75" s="7"/>
      <c r="S75" s="7"/>
      <c r="T75" s="9"/>
      <c r="U75" s="7"/>
    </row>
    <row r="76" spans="1:21" s="35" customFormat="1" ht="20.25" x14ac:dyDescent="0.35">
      <c r="A76" s="7"/>
      <c r="B76" s="7"/>
      <c r="C76" s="12"/>
      <c r="D76" s="7"/>
      <c r="E76" s="17"/>
      <c r="F76" s="9"/>
      <c r="G76" s="7"/>
      <c r="H76" s="9"/>
      <c r="I76" s="7"/>
      <c r="J76" s="9"/>
      <c r="K76" s="9"/>
      <c r="L76" s="21"/>
      <c r="M76" s="7"/>
      <c r="N76" s="9"/>
      <c r="O76" s="10"/>
      <c r="P76" s="7"/>
      <c r="Q76" s="9"/>
      <c r="R76" s="7"/>
      <c r="S76" s="7"/>
      <c r="T76" s="9"/>
      <c r="U76" s="7"/>
    </row>
    <row r="77" spans="1:21" s="35" customFormat="1" ht="12" customHeight="1" x14ac:dyDescent="0.35">
      <c r="A77" s="7"/>
      <c r="B77" s="7"/>
      <c r="C77" s="12"/>
      <c r="D77" s="7"/>
      <c r="E77" s="17"/>
      <c r="F77" s="9"/>
      <c r="G77" s="7"/>
      <c r="H77" s="9"/>
      <c r="I77" s="7"/>
      <c r="J77" s="9"/>
      <c r="K77" s="9"/>
      <c r="L77" s="21"/>
      <c r="M77" s="7"/>
      <c r="N77" s="9"/>
      <c r="O77" s="10"/>
      <c r="P77" s="7"/>
      <c r="Q77" s="9"/>
      <c r="R77" s="7"/>
      <c r="S77" s="7"/>
      <c r="T77" s="9"/>
      <c r="U77" s="7"/>
    </row>
    <row r="78" spans="1:21" s="35" customFormat="1" ht="27.6" customHeight="1" x14ac:dyDescent="0.35">
      <c r="A78" s="7"/>
      <c r="B78" s="7"/>
      <c r="C78" s="12"/>
      <c r="D78" s="98"/>
      <c r="E78" s="96"/>
      <c r="F78" s="96"/>
      <c r="G78" s="204" t="s">
        <v>71</v>
      </c>
      <c r="H78" s="204"/>
      <c r="I78" s="204"/>
      <c r="J78" s="95"/>
      <c r="K78" s="97">
        <f>H67</f>
        <v>50</v>
      </c>
      <c r="L78" s="96" t="s">
        <v>6</v>
      </c>
      <c r="M78" s="96"/>
      <c r="N78" s="99"/>
      <c r="O78" s="10"/>
      <c r="P78" s="7"/>
      <c r="Q78" s="9"/>
      <c r="R78" s="7"/>
      <c r="S78" s="7"/>
      <c r="T78" s="9"/>
      <c r="U78" s="7"/>
    </row>
    <row r="79" spans="1:21" s="35" customFormat="1" ht="21" customHeight="1" x14ac:dyDescent="0.35">
      <c r="A79" s="7"/>
      <c r="B79" s="7"/>
      <c r="C79" s="7"/>
      <c r="D79" s="100"/>
      <c r="G79" s="188" t="s">
        <v>78</v>
      </c>
      <c r="H79" s="188"/>
      <c r="I79" s="188"/>
      <c r="J79" s="30" t="s">
        <v>14</v>
      </c>
      <c r="K79" s="24">
        <v>24</v>
      </c>
      <c r="L79" s="7" t="s">
        <v>79</v>
      </c>
      <c r="M79" s="7"/>
      <c r="N79" s="101"/>
      <c r="O79" s="10"/>
      <c r="P79" s="7"/>
      <c r="Q79" s="9"/>
      <c r="R79" s="7"/>
      <c r="S79" s="7"/>
      <c r="T79" s="9"/>
      <c r="U79" s="7"/>
    </row>
    <row r="80" spans="1:21" s="35" customFormat="1" ht="21" customHeight="1" x14ac:dyDescent="0.35">
      <c r="A80" s="7"/>
      <c r="B80" s="7"/>
      <c r="C80" s="7"/>
      <c r="D80" s="100"/>
      <c r="E80" s="29"/>
      <c r="F80" s="29"/>
      <c r="G80" s="7" t="s">
        <v>80</v>
      </c>
      <c r="H80" s="30"/>
      <c r="I80" s="30"/>
      <c r="J80" s="102" t="s">
        <v>10</v>
      </c>
      <c r="K80" s="25">
        <f>K78*K79</f>
        <v>1200</v>
      </c>
      <c r="L80" s="26" t="s">
        <v>77</v>
      </c>
      <c r="M80" s="7"/>
      <c r="N80" s="101"/>
      <c r="O80" s="10"/>
      <c r="P80" s="7"/>
      <c r="Q80" s="9"/>
      <c r="R80" s="7"/>
      <c r="S80" s="7"/>
      <c r="T80" s="9"/>
      <c r="U80" s="7"/>
    </row>
    <row r="81" spans="1:21" s="35" customFormat="1" ht="21" customHeight="1" x14ac:dyDescent="0.35">
      <c r="A81" s="7"/>
      <c r="B81" s="7"/>
      <c r="C81" s="7"/>
      <c r="D81" s="100"/>
      <c r="E81" s="29"/>
      <c r="F81" s="29"/>
      <c r="G81" s="7" t="s">
        <v>81</v>
      </c>
      <c r="H81" s="30"/>
      <c r="I81" s="30"/>
      <c r="J81" s="102" t="s">
        <v>82</v>
      </c>
      <c r="K81" s="58">
        <f>ROUND(N73,0)</f>
        <v>0</v>
      </c>
      <c r="L81" s="26" t="s">
        <v>77</v>
      </c>
      <c r="M81" s="7"/>
      <c r="N81" s="103"/>
      <c r="O81" s="10"/>
      <c r="P81" s="7"/>
      <c r="Q81" s="9"/>
      <c r="R81" s="7"/>
      <c r="S81" s="7"/>
      <c r="T81" s="147"/>
      <c r="U81" s="7"/>
    </row>
    <row r="82" spans="1:21" s="35" customFormat="1" ht="21" customHeight="1" x14ac:dyDescent="0.35">
      <c r="A82" s="7"/>
      <c r="B82" s="7"/>
      <c r="C82" s="7"/>
      <c r="D82" s="100"/>
      <c r="E82" s="29"/>
      <c r="F82" s="29"/>
      <c r="G82" s="7" t="s">
        <v>83</v>
      </c>
      <c r="H82" s="30"/>
      <c r="I82" s="30"/>
      <c r="J82" s="102" t="s">
        <v>10</v>
      </c>
      <c r="K82" s="25">
        <f>K80+K81</f>
        <v>1200</v>
      </c>
      <c r="L82" s="26" t="s">
        <v>77</v>
      </c>
      <c r="M82" s="104">
        <v>1</v>
      </c>
      <c r="N82" s="103"/>
      <c r="O82" s="10"/>
      <c r="P82" s="7"/>
      <c r="Q82" s="9"/>
      <c r="R82" s="7"/>
      <c r="S82" s="7"/>
      <c r="T82" s="90">
        <v>0</v>
      </c>
      <c r="U82" s="7"/>
    </row>
    <row r="83" spans="1:21" s="35" customFormat="1" ht="21" customHeight="1" x14ac:dyDescent="0.35">
      <c r="A83" s="7"/>
      <c r="B83" s="7"/>
      <c r="C83" s="7"/>
      <c r="D83" s="100"/>
      <c r="E83" s="29"/>
      <c r="F83" s="29"/>
      <c r="G83" s="7" t="s">
        <v>84</v>
      </c>
      <c r="H83" s="30"/>
      <c r="I83" s="30"/>
      <c r="J83" s="102" t="s">
        <v>82</v>
      </c>
      <c r="K83" s="126">
        <v>20</v>
      </c>
      <c r="L83" s="7" t="s">
        <v>85</v>
      </c>
      <c r="M83" s="104"/>
      <c r="N83" s="101"/>
      <c r="O83" s="10"/>
      <c r="P83" s="7"/>
      <c r="Q83" s="9"/>
      <c r="R83" s="7"/>
      <c r="S83" s="7"/>
      <c r="T83" s="90"/>
      <c r="U83" s="7"/>
    </row>
    <row r="84" spans="1:21" s="35" customFormat="1" ht="20.25" x14ac:dyDescent="0.35">
      <c r="A84" s="7"/>
      <c r="B84" s="7"/>
      <c r="C84" s="15"/>
      <c r="D84" s="100"/>
      <c r="E84" s="7"/>
      <c r="F84" s="7"/>
      <c r="G84" s="7" t="s">
        <v>86</v>
      </c>
      <c r="H84" s="93"/>
      <c r="I84" s="93"/>
      <c r="J84" s="102" t="s">
        <v>10</v>
      </c>
      <c r="K84" s="25">
        <f>SUM($K82+($K82*(K83/100)))</f>
        <v>1440</v>
      </c>
      <c r="L84" s="7" t="s">
        <v>77</v>
      </c>
      <c r="M84" s="7"/>
      <c r="N84" s="101"/>
      <c r="O84" s="10"/>
      <c r="P84" s="7"/>
      <c r="Q84" s="9"/>
      <c r="R84" s="7"/>
      <c r="S84" s="7"/>
      <c r="T84" s="9"/>
      <c r="U84" s="7"/>
    </row>
    <row r="85" spans="1:21" s="35" customFormat="1" ht="20.25" x14ac:dyDescent="0.35">
      <c r="A85" s="7"/>
      <c r="B85" s="7"/>
      <c r="C85" s="15"/>
      <c r="D85" s="100"/>
      <c r="E85" s="7"/>
      <c r="F85" s="7"/>
      <c r="G85" s="7" t="s">
        <v>87</v>
      </c>
      <c r="H85" s="94"/>
      <c r="I85" s="94"/>
      <c r="J85" s="28" t="s">
        <v>88</v>
      </c>
      <c r="K85" s="58">
        <v>1000</v>
      </c>
      <c r="L85" s="7" t="s">
        <v>79</v>
      </c>
      <c r="M85" s="7"/>
      <c r="N85" s="101"/>
      <c r="O85" s="10"/>
      <c r="P85" s="7"/>
      <c r="Q85" s="9"/>
      <c r="R85" s="7"/>
      <c r="S85" s="7"/>
      <c r="T85" s="9"/>
      <c r="U85" s="7"/>
    </row>
    <row r="86" spans="1:21" s="35" customFormat="1" ht="20.25" x14ac:dyDescent="0.35">
      <c r="A86" s="7"/>
      <c r="B86" s="7"/>
      <c r="C86" s="15"/>
      <c r="D86" s="105"/>
      <c r="E86" s="50"/>
      <c r="F86" s="50"/>
      <c r="G86" s="203"/>
      <c r="H86" s="203"/>
      <c r="I86" s="203"/>
      <c r="J86" s="51"/>
      <c r="K86" s="52"/>
      <c r="L86" s="50"/>
      <c r="M86" s="50"/>
      <c r="N86" s="106"/>
      <c r="O86" s="10"/>
      <c r="P86" s="7"/>
      <c r="Q86" s="9"/>
      <c r="R86" s="7"/>
      <c r="S86" s="7"/>
      <c r="T86" s="9"/>
      <c r="U86" s="7"/>
    </row>
    <row r="87" spans="1:21" s="35" customFormat="1" ht="21" customHeight="1" x14ac:dyDescent="0.35">
      <c r="A87" s="7"/>
      <c r="B87" s="7"/>
      <c r="C87" s="15"/>
      <c r="D87" s="107"/>
      <c r="E87" s="108"/>
      <c r="F87" s="108"/>
      <c r="G87" s="201" t="s">
        <v>89</v>
      </c>
      <c r="H87" s="201"/>
      <c r="I87" s="109"/>
      <c r="J87" s="189" t="s">
        <v>10</v>
      </c>
      <c r="K87" s="190">
        <f>ROUNDUP(K84/1000,0)</f>
        <v>2</v>
      </c>
      <c r="L87" s="209" t="s">
        <v>90</v>
      </c>
      <c r="M87" s="108"/>
      <c r="N87" s="110"/>
      <c r="O87" s="10"/>
      <c r="P87" s="7"/>
      <c r="Q87" s="9"/>
      <c r="R87" s="7"/>
      <c r="S87" s="7"/>
      <c r="T87" s="9"/>
      <c r="U87" s="7"/>
    </row>
    <row r="88" spans="1:21" s="35" customFormat="1" ht="21" customHeight="1" x14ac:dyDescent="0.35">
      <c r="A88" s="7"/>
      <c r="B88" s="7"/>
      <c r="C88" s="15"/>
      <c r="D88" s="111"/>
      <c r="E88" s="108"/>
      <c r="F88" s="108"/>
      <c r="G88" s="201"/>
      <c r="H88" s="201"/>
      <c r="I88" s="109"/>
      <c r="J88" s="189"/>
      <c r="K88" s="191"/>
      <c r="L88" s="209"/>
      <c r="M88" s="108"/>
      <c r="N88" s="110"/>
      <c r="O88" s="10"/>
      <c r="P88" s="7"/>
      <c r="Q88" s="9"/>
      <c r="R88" s="7"/>
      <c r="S88" s="7"/>
      <c r="T88" s="9"/>
      <c r="U88" s="7"/>
    </row>
    <row r="89" spans="1:21" s="35" customFormat="1" ht="21" customHeight="1" x14ac:dyDescent="0.35">
      <c r="A89" s="7"/>
      <c r="B89" s="7"/>
      <c r="C89" s="15"/>
      <c r="D89" s="112"/>
      <c r="E89" s="113"/>
      <c r="F89" s="113"/>
      <c r="G89" s="202"/>
      <c r="H89" s="202"/>
      <c r="I89" s="114"/>
      <c r="J89" s="115"/>
      <c r="K89" s="116"/>
      <c r="L89" s="116"/>
      <c r="M89" s="117"/>
      <c r="N89" s="118"/>
      <c r="O89" s="10"/>
      <c r="P89" s="7"/>
      <c r="Q89" s="9"/>
      <c r="R89" s="7"/>
      <c r="S89" s="7"/>
      <c r="T89" s="9"/>
      <c r="U89" s="7"/>
    </row>
    <row r="90" spans="1:21" ht="21" customHeight="1" x14ac:dyDescent="0.35">
      <c r="A90" s="7"/>
      <c r="B90" s="7"/>
      <c r="C90" s="15"/>
      <c r="D90" s="46"/>
      <c r="E90" s="46"/>
      <c r="F90" s="46"/>
      <c r="G90" s="46"/>
      <c r="H90" s="46"/>
      <c r="I90" s="46"/>
      <c r="J90" s="47"/>
      <c r="K90" s="48"/>
      <c r="L90" s="48"/>
      <c r="M90" s="49"/>
      <c r="N90" s="9"/>
      <c r="O90" s="10"/>
      <c r="P90" s="7"/>
      <c r="Q90" s="9"/>
      <c r="R90" s="7"/>
      <c r="S90" s="7"/>
      <c r="T90" s="9"/>
      <c r="U90" s="7"/>
    </row>
    <row r="91" spans="1:21" ht="21" customHeight="1" x14ac:dyDescent="0.35">
      <c r="A91" s="7"/>
      <c r="B91" s="7"/>
      <c r="C91" s="15"/>
      <c r="D91" s="46"/>
      <c r="E91" s="46"/>
      <c r="F91" s="46"/>
      <c r="G91" s="46"/>
      <c r="H91" s="46"/>
      <c r="I91" s="46"/>
      <c r="J91" s="47"/>
      <c r="K91" s="48"/>
      <c r="L91" s="48"/>
      <c r="M91" s="49"/>
      <c r="N91" s="9"/>
      <c r="O91" s="10"/>
      <c r="P91" s="7"/>
      <c r="Q91" s="9"/>
      <c r="R91" s="7"/>
      <c r="S91" s="7"/>
      <c r="T91" s="9"/>
      <c r="U91" s="7"/>
    </row>
    <row r="92" spans="1:21" ht="20.25" x14ac:dyDescent="0.35">
      <c r="A92" s="7"/>
      <c r="B92" s="7"/>
      <c r="C92" s="16"/>
      <c r="D92" s="18"/>
      <c r="E92" s="187"/>
      <c r="F92" s="187"/>
      <c r="G92" s="187"/>
      <c r="H92" s="187"/>
      <c r="I92" s="187"/>
      <c r="J92" s="187"/>
      <c r="K92" s="187"/>
      <c r="L92" s="187"/>
      <c r="M92" s="187"/>
      <c r="N92" s="187"/>
      <c r="O92" s="187"/>
      <c r="P92" s="7"/>
      <c r="Q92" s="9"/>
      <c r="R92" s="7"/>
      <c r="S92" s="7"/>
      <c r="T92" s="9"/>
      <c r="U92" s="7"/>
    </row>
    <row r="93" spans="1:21" ht="20.25" x14ac:dyDescent="0.35">
      <c r="A93" s="7"/>
      <c r="B93" s="7"/>
      <c r="D93" s="205" t="s">
        <v>91</v>
      </c>
      <c r="E93" s="205"/>
      <c r="F93" s="205"/>
      <c r="G93" s="205"/>
      <c r="H93" s="205"/>
      <c r="I93" s="205"/>
      <c r="J93" s="205"/>
      <c r="K93" s="205"/>
      <c r="L93" s="205"/>
      <c r="M93" s="205"/>
      <c r="N93" s="205"/>
      <c r="O93" s="60"/>
      <c r="P93" s="60"/>
      <c r="Q93" s="60"/>
      <c r="R93" s="60"/>
      <c r="S93" s="60"/>
      <c r="T93" s="60"/>
      <c r="U93" s="7"/>
    </row>
    <row r="94" spans="1:21" ht="21" customHeight="1" x14ac:dyDescent="0.35">
      <c r="A94" s="7"/>
      <c r="B94" s="7"/>
      <c r="D94" s="198" t="s">
        <v>92</v>
      </c>
      <c r="E94" s="198"/>
      <c r="F94" s="198"/>
      <c r="G94" s="198"/>
      <c r="H94" s="198"/>
      <c r="I94" s="198"/>
      <c r="J94" s="198"/>
      <c r="K94" s="198"/>
      <c r="L94" s="198"/>
      <c r="M94" s="198"/>
      <c r="N94" s="198"/>
      <c r="O94" s="61"/>
      <c r="P94" s="61"/>
      <c r="Q94" s="61"/>
      <c r="R94" s="30"/>
      <c r="S94" s="30"/>
      <c r="T94" s="30"/>
      <c r="U94" s="7"/>
    </row>
    <row r="95" spans="1:21" ht="21" customHeight="1" x14ac:dyDescent="0.35">
      <c r="A95" s="7"/>
      <c r="B95" s="7"/>
      <c r="D95" s="199" t="s">
        <v>93</v>
      </c>
      <c r="E95" s="199"/>
      <c r="F95" s="199"/>
      <c r="G95" s="199"/>
      <c r="H95" s="199"/>
      <c r="I95" s="199"/>
      <c r="J95" s="199"/>
      <c r="K95" s="199"/>
      <c r="L95" s="199"/>
      <c r="M95" s="199"/>
      <c r="N95" s="199"/>
      <c r="O95" s="61"/>
      <c r="P95" s="61"/>
      <c r="Q95" s="61"/>
      <c r="R95" s="30"/>
      <c r="S95" s="30"/>
      <c r="T95" s="30"/>
      <c r="U95" s="7"/>
    </row>
    <row r="96" spans="1:21" ht="20.25" x14ac:dyDescent="0.35">
      <c r="A96" s="7"/>
      <c r="B96" s="7"/>
      <c r="C96" s="61"/>
      <c r="N96" s="61"/>
      <c r="O96" s="61"/>
      <c r="P96" s="61"/>
      <c r="Q96" s="61"/>
      <c r="R96" s="91"/>
      <c r="S96" s="91"/>
      <c r="T96" s="30"/>
      <c r="U96" s="92"/>
    </row>
    <row r="97" spans="1:21" ht="20.25" x14ac:dyDescent="0.35">
      <c r="A97" s="7"/>
      <c r="B97" s="7"/>
      <c r="C97" s="9"/>
      <c r="D97" s="200" t="str">
        <f ca="1">("©")&amp;TEXT(TODAY(), "YYYY ")&amp;TEXT(TODAY(),"YY")&amp;_xlfn.ISOWEEKNUM(TODAY())&amp;WEEKDAY(TODAY()-1)</f>
        <v>©2025 25323</v>
      </c>
      <c r="E97" s="200"/>
      <c r="F97" s="200"/>
      <c r="G97" s="200"/>
      <c r="H97" s="200"/>
      <c r="I97" s="200"/>
      <c r="J97" s="200"/>
      <c r="K97" s="200"/>
      <c r="L97" s="200"/>
      <c r="M97" s="200"/>
      <c r="N97" s="200"/>
      <c r="O97" s="9"/>
      <c r="P97" s="9"/>
      <c r="Q97" s="9"/>
      <c r="R97" s="9"/>
      <c r="S97" s="9"/>
      <c r="T97" s="9"/>
      <c r="U97" s="7"/>
    </row>
    <row r="98" spans="1:21" ht="20.25" x14ac:dyDescent="0.35">
      <c r="A98" s="7"/>
      <c r="B98" s="7"/>
      <c r="C98" s="7"/>
      <c r="D98" s="7"/>
      <c r="E98" s="17"/>
      <c r="F98" s="9"/>
      <c r="G98" s="7"/>
      <c r="H98" s="9"/>
      <c r="I98" s="7"/>
      <c r="J98" s="9"/>
      <c r="K98" s="9"/>
      <c r="L98" s="7"/>
      <c r="M98" s="7"/>
      <c r="N98" s="9"/>
      <c r="O98" s="10"/>
      <c r="P98" s="7"/>
      <c r="Q98" s="9"/>
      <c r="R98" s="7"/>
      <c r="S98" s="7"/>
      <c r="T98" s="9"/>
      <c r="U98" s="7"/>
    </row>
    <row r="99" spans="1:21" ht="20.25" x14ac:dyDescent="0.35">
      <c r="A99" s="7"/>
      <c r="B99" s="7"/>
      <c r="C99" s="7"/>
      <c r="D99" s="7"/>
      <c r="E99" s="17"/>
      <c r="F99" s="9"/>
      <c r="G99" s="7"/>
      <c r="H99" s="9"/>
      <c r="I99" s="7"/>
      <c r="J99" s="9"/>
      <c r="K99" s="9"/>
      <c r="L99" s="7"/>
      <c r="M99" s="7"/>
      <c r="N99" s="9"/>
      <c r="O99" s="10"/>
      <c r="P99" s="7"/>
      <c r="Q99" s="9"/>
      <c r="R99" s="7"/>
      <c r="S99" s="7"/>
      <c r="T99" s="9"/>
      <c r="U99" s="7"/>
    </row>
    <row r="100" spans="1:21" ht="20.25" x14ac:dyDescent="0.35">
      <c r="A100" s="7"/>
      <c r="B100" s="7"/>
      <c r="C100" s="7"/>
      <c r="D100" s="7"/>
      <c r="E100" s="17"/>
      <c r="F100" s="9"/>
      <c r="G100" s="7"/>
      <c r="H100" s="9"/>
      <c r="I100" s="7"/>
      <c r="J100" s="9"/>
      <c r="K100" s="9"/>
      <c r="L100" s="7"/>
      <c r="M100" s="7"/>
      <c r="N100" s="9"/>
      <c r="O100" s="10"/>
      <c r="P100" s="7"/>
      <c r="Q100" s="9"/>
      <c r="R100" s="7"/>
      <c r="S100" s="7"/>
      <c r="T100" s="9"/>
      <c r="U100" s="7"/>
    </row>
    <row r="101" spans="1:21" ht="20.25" x14ac:dyDescent="0.35">
      <c r="A101" s="7"/>
      <c r="B101" s="7"/>
      <c r="C101" s="7"/>
      <c r="D101" s="7"/>
      <c r="E101" s="17"/>
      <c r="F101" s="9"/>
      <c r="G101" s="7"/>
      <c r="H101" s="9"/>
      <c r="I101" s="7"/>
      <c r="J101" s="9"/>
      <c r="K101" s="9"/>
      <c r="L101" s="7"/>
      <c r="M101" s="7"/>
      <c r="N101" s="9"/>
      <c r="O101" s="10"/>
      <c r="P101" s="7"/>
      <c r="Q101" s="9"/>
      <c r="R101" s="7"/>
      <c r="S101" s="7"/>
      <c r="T101" s="9"/>
      <c r="U101" s="7"/>
    </row>
    <row r="102" spans="1:21" ht="20.25" x14ac:dyDescent="0.35">
      <c r="A102" s="7"/>
      <c r="B102" s="7"/>
      <c r="C102" s="7"/>
      <c r="D102" s="7"/>
      <c r="E102" s="17"/>
      <c r="F102" s="9"/>
      <c r="G102" s="7"/>
      <c r="H102" s="9"/>
      <c r="I102" s="7"/>
      <c r="J102" s="9"/>
      <c r="K102" s="9"/>
      <c r="L102" s="7"/>
      <c r="M102" s="7"/>
      <c r="N102" s="9"/>
      <c r="O102" s="10"/>
      <c r="P102" s="7"/>
      <c r="Q102" s="9"/>
      <c r="R102" s="7"/>
      <c r="S102" s="7"/>
      <c r="T102" s="9"/>
      <c r="U102" s="7"/>
    </row>
    <row r="103" spans="1:21" ht="20.25" x14ac:dyDescent="0.35">
      <c r="A103" s="7"/>
      <c r="B103" s="7"/>
      <c r="C103" s="7"/>
      <c r="D103" s="7"/>
      <c r="E103" s="17"/>
      <c r="F103" s="9"/>
      <c r="G103" s="7"/>
      <c r="H103" s="9"/>
      <c r="I103" s="7"/>
      <c r="J103" s="9"/>
      <c r="K103" s="9"/>
      <c r="L103" s="7"/>
      <c r="M103" s="7"/>
      <c r="N103" s="9"/>
      <c r="O103" s="10"/>
      <c r="P103" s="7"/>
      <c r="Q103" s="9"/>
      <c r="R103" s="7"/>
      <c r="S103" s="7"/>
      <c r="T103" s="9"/>
      <c r="U103" s="7"/>
    </row>
    <row r="104" spans="1:21" ht="20.25" x14ac:dyDescent="0.35">
      <c r="A104" s="7"/>
      <c r="B104" s="7"/>
      <c r="C104" s="7"/>
      <c r="D104" s="7"/>
      <c r="E104" s="17"/>
      <c r="F104" s="9"/>
      <c r="G104" s="7"/>
      <c r="H104" s="9"/>
      <c r="I104" s="7"/>
      <c r="J104" s="9"/>
      <c r="K104" s="9"/>
      <c r="L104" s="7"/>
      <c r="M104" s="7"/>
      <c r="N104" s="9"/>
      <c r="O104" s="10"/>
      <c r="P104" s="7"/>
      <c r="Q104" s="9"/>
      <c r="R104" s="7"/>
      <c r="S104" s="7"/>
      <c r="T104" s="9"/>
      <c r="U104" s="7"/>
    </row>
    <row r="105" spans="1:21" ht="20.25" x14ac:dyDescent="0.35">
      <c r="A105" s="7"/>
      <c r="B105" s="7"/>
      <c r="C105" s="7"/>
      <c r="D105" s="7"/>
      <c r="E105" s="17"/>
      <c r="F105" s="9"/>
      <c r="G105" s="7"/>
      <c r="H105" s="9"/>
      <c r="I105" s="7"/>
      <c r="J105" s="9"/>
      <c r="K105" s="9"/>
      <c r="L105" s="7"/>
      <c r="M105" s="7"/>
      <c r="N105" s="9"/>
      <c r="O105" s="10"/>
      <c r="P105" s="7"/>
      <c r="Q105" s="9"/>
      <c r="R105" s="7"/>
      <c r="S105" s="7"/>
      <c r="T105" s="9"/>
      <c r="U105" s="7"/>
    </row>
    <row r="106" spans="1:21" ht="20.25" x14ac:dyDescent="0.35">
      <c r="A106" s="7"/>
      <c r="B106" s="7"/>
      <c r="C106" s="7"/>
      <c r="D106" s="7"/>
      <c r="E106" s="17"/>
      <c r="F106" s="9"/>
      <c r="G106" s="7"/>
      <c r="H106" s="9"/>
      <c r="I106" s="7"/>
      <c r="J106" s="9"/>
      <c r="K106" s="9"/>
      <c r="L106" s="7"/>
      <c r="M106" s="7"/>
      <c r="N106" s="9"/>
      <c r="O106" s="10"/>
      <c r="P106" s="7"/>
      <c r="Q106" s="9"/>
      <c r="R106" s="7"/>
      <c r="S106" s="7"/>
      <c r="T106" s="9"/>
      <c r="U106" s="7"/>
    </row>
    <row r="107" spans="1:21" ht="20.25" x14ac:dyDescent="0.35">
      <c r="A107" s="7"/>
      <c r="B107" s="7"/>
      <c r="C107" s="7"/>
      <c r="D107" s="7"/>
      <c r="E107" s="17"/>
      <c r="F107" s="9"/>
      <c r="G107" s="7"/>
      <c r="H107" s="9"/>
      <c r="I107" s="7"/>
      <c r="J107" s="9"/>
      <c r="K107" s="9"/>
      <c r="L107" s="7"/>
      <c r="M107" s="7"/>
      <c r="N107" s="9"/>
      <c r="O107" s="10"/>
      <c r="P107" s="7"/>
      <c r="Q107" s="9"/>
      <c r="R107" s="7"/>
      <c r="S107" s="7"/>
      <c r="T107" s="9"/>
      <c r="U107" s="7"/>
    </row>
    <row r="108" spans="1:21" ht="20.25" x14ac:dyDescent="0.35">
      <c r="A108" s="7"/>
      <c r="B108" s="7"/>
      <c r="C108" s="7"/>
      <c r="D108" s="7"/>
      <c r="E108" s="17"/>
      <c r="F108" s="9"/>
      <c r="G108" s="7"/>
      <c r="H108" s="9"/>
      <c r="I108" s="7"/>
      <c r="J108" s="9"/>
      <c r="K108" s="9"/>
      <c r="L108" s="7"/>
      <c r="M108" s="7"/>
      <c r="N108" s="9"/>
      <c r="O108" s="10"/>
      <c r="P108" s="7"/>
      <c r="Q108" s="9"/>
      <c r="R108" s="7"/>
      <c r="S108" s="7"/>
      <c r="T108" s="9"/>
      <c r="U108" s="7"/>
    </row>
    <row r="109" spans="1:21" ht="20.25" x14ac:dyDescent="0.35">
      <c r="A109" s="7"/>
      <c r="B109" s="7"/>
      <c r="C109" s="7"/>
      <c r="D109" s="7"/>
      <c r="E109" s="17"/>
      <c r="F109" s="9"/>
      <c r="G109" s="7"/>
      <c r="H109" s="9"/>
      <c r="I109" s="7"/>
      <c r="J109" s="9"/>
      <c r="K109" s="9"/>
      <c r="L109" s="7"/>
      <c r="M109" s="7"/>
      <c r="N109" s="9"/>
      <c r="O109" s="10"/>
      <c r="P109" s="7"/>
      <c r="Q109" s="9"/>
      <c r="R109" s="7"/>
      <c r="S109" s="7"/>
      <c r="T109" s="9"/>
      <c r="U109" s="7"/>
    </row>
    <row r="110" spans="1:21" ht="20.25" x14ac:dyDescent="0.35">
      <c r="A110" s="7"/>
      <c r="B110" s="7"/>
      <c r="C110" s="7"/>
      <c r="D110" s="7"/>
      <c r="E110" s="17"/>
      <c r="F110" s="9"/>
      <c r="G110" s="7"/>
      <c r="H110" s="9"/>
      <c r="I110" s="7"/>
      <c r="J110" s="9"/>
      <c r="K110" s="9"/>
      <c r="L110" s="7"/>
      <c r="M110" s="7"/>
      <c r="N110" s="9"/>
      <c r="O110" s="10"/>
      <c r="P110" s="7"/>
      <c r="Q110" s="9"/>
      <c r="R110" s="7"/>
      <c r="S110" s="7"/>
      <c r="T110" s="9"/>
      <c r="U110" s="7"/>
    </row>
    <row r="111" spans="1:21" ht="20.25" x14ac:dyDescent="0.35">
      <c r="A111" s="7"/>
      <c r="B111" s="7"/>
      <c r="C111" s="7"/>
      <c r="D111" s="7"/>
      <c r="E111" s="17"/>
      <c r="F111" s="9"/>
      <c r="G111" s="7"/>
      <c r="H111" s="9"/>
      <c r="I111" s="7"/>
      <c r="J111" s="9"/>
      <c r="K111" s="9"/>
      <c r="L111" s="7"/>
      <c r="M111" s="7"/>
      <c r="N111" s="9"/>
      <c r="O111" s="10"/>
      <c r="P111" s="7"/>
      <c r="Q111" s="9"/>
      <c r="R111" s="7"/>
      <c r="S111" s="7"/>
      <c r="T111" s="9"/>
      <c r="U111" s="7"/>
    </row>
    <row r="112" spans="1:21" ht="20.25" x14ac:dyDescent="0.35">
      <c r="A112" s="7"/>
      <c r="B112" s="7"/>
      <c r="C112" s="7"/>
      <c r="D112" s="7"/>
      <c r="E112" s="17"/>
      <c r="F112" s="9"/>
      <c r="G112" s="7"/>
      <c r="H112" s="9"/>
      <c r="I112" s="7"/>
      <c r="J112" s="9"/>
      <c r="K112" s="9"/>
      <c r="L112" s="7"/>
      <c r="M112" s="7"/>
      <c r="N112" s="9"/>
      <c r="O112" s="10"/>
      <c r="P112" s="7"/>
      <c r="Q112" s="9"/>
      <c r="R112" s="7"/>
      <c r="S112" s="7"/>
      <c r="T112" s="9"/>
      <c r="U112" s="7"/>
    </row>
    <row r="113" spans="1:21" ht="20.25" x14ac:dyDescent="0.35">
      <c r="A113" s="7"/>
      <c r="B113" s="7"/>
      <c r="C113" s="7"/>
      <c r="D113" s="7"/>
      <c r="E113" s="17"/>
      <c r="F113" s="9"/>
      <c r="G113" s="7"/>
      <c r="H113" s="9"/>
      <c r="I113" s="7"/>
      <c r="J113" s="9"/>
      <c r="K113" s="9"/>
      <c r="L113" s="7"/>
      <c r="M113" s="7"/>
      <c r="N113" s="9"/>
      <c r="O113" s="10"/>
      <c r="P113" s="7"/>
      <c r="Q113" s="9"/>
      <c r="R113" s="7"/>
      <c r="S113" s="7"/>
      <c r="T113" s="9"/>
      <c r="U113" s="7"/>
    </row>
    <row r="114" spans="1:21" ht="20.25" x14ac:dyDescent="0.35">
      <c r="A114" s="7"/>
      <c r="B114" s="7"/>
      <c r="C114" s="7"/>
      <c r="D114" s="7"/>
      <c r="E114" s="17"/>
      <c r="F114" s="9"/>
      <c r="G114" s="7"/>
      <c r="H114" s="9"/>
      <c r="I114" s="7"/>
      <c r="J114" s="9"/>
      <c r="K114" s="9"/>
      <c r="L114" s="7"/>
      <c r="M114" s="7"/>
      <c r="N114" s="9"/>
      <c r="O114" s="10"/>
      <c r="P114" s="7"/>
      <c r="Q114" s="9"/>
      <c r="R114" s="7"/>
      <c r="S114" s="7"/>
      <c r="T114" s="9"/>
      <c r="U114" s="7"/>
    </row>
    <row r="115" spans="1:21" ht="20.25" x14ac:dyDescent="0.35">
      <c r="A115" s="7"/>
      <c r="B115" s="7"/>
      <c r="C115" s="7"/>
      <c r="D115" s="7"/>
      <c r="E115" s="17"/>
      <c r="F115" s="9"/>
      <c r="G115" s="7"/>
      <c r="H115" s="9"/>
      <c r="I115" s="7"/>
      <c r="J115" s="9"/>
      <c r="K115" s="9"/>
      <c r="L115" s="7"/>
      <c r="M115" s="7"/>
      <c r="N115" s="9"/>
      <c r="O115" s="10"/>
      <c r="P115" s="7"/>
      <c r="Q115" s="9"/>
      <c r="R115" s="7"/>
      <c r="S115" s="7"/>
      <c r="T115" s="9"/>
      <c r="U115" s="7"/>
    </row>
    <row r="116" spans="1:21" ht="20.25" x14ac:dyDescent="0.35">
      <c r="A116" s="7"/>
      <c r="B116" s="7"/>
      <c r="C116" s="7"/>
      <c r="D116" s="7"/>
      <c r="E116" s="17"/>
      <c r="F116" s="9"/>
      <c r="G116" s="7"/>
      <c r="H116" s="9"/>
      <c r="I116" s="7"/>
      <c r="J116" s="9"/>
      <c r="K116" s="9"/>
      <c r="L116" s="7"/>
      <c r="M116" s="7"/>
      <c r="N116" s="9"/>
      <c r="O116" s="10"/>
      <c r="P116" s="7"/>
      <c r="Q116" s="9"/>
      <c r="R116" s="7"/>
      <c r="S116" s="7"/>
      <c r="T116" s="9"/>
      <c r="U116" s="7"/>
    </row>
    <row r="117" spans="1:21" ht="20.25" x14ac:dyDescent="0.35">
      <c r="A117" s="7"/>
      <c r="B117" s="7"/>
      <c r="C117" s="7"/>
      <c r="D117" s="7"/>
      <c r="E117" s="17"/>
      <c r="F117" s="9"/>
      <c r="G117" s="7"/>
      <c r="H117" s="9"/>
      <c r="I117" s="7"/>
      <c r="J117" s="9"/>
      <c r="K117" s="9"/>
      <c r="L117" s="7"/>
      <c r="M117" s="7"/>
      <c r="N117" s="9"/>
      <c r="O117" s="10"/>
      <c r="P117" s="7"/>
      <c r="Q117" s="9"/>
      <c r="R117" s="7"/>
      <c r="S117" s="7"/>
      <c r="T117" s="9"/>
      <c r="U117" s="7"/>
    </row>
    <row r="118" spans="1:21" ht="20.25" x14ac:dyDescent="0.35">
      <c r="A118" s="7"/>
      <c r="B118" s="7"/>
      <c r="C118" s="7"/>
      <c r="D118" s="7"/>
      <c r="E118" s="17"/>
      <c r="F118" s="9"/>
      <c r="G118" s="7"/>
      <c r="H118" s="9"/>
      <c r="I118" s="7"/>
      <c r="J118" s="9"/>
      <c r="K118" s="9"/>
      <c r="L118" s="7"/>
      <c r="M118" s="7"/>
      <c r="N118" s="9"/>
      <c r="O118" s="10"/>
      <c r="P118" s="7"/>
      <c r="Q118" s="9"/>
      <c r="R118" s="7"/>
      <c r="S118" s="7"/>
      <c r="T118" s="9"/>
      <c r="U118" s="7"/>
    </row>
    <row r="119" spans="1:21" ht="20.25" x14ac:dyDescent="0.35">
      <c r="A119" s="7"/>
      <c r="B119" s="7"/>
      <c r="C119" s="7"/>
      <c r="D119" s="7"/>
      <c r="E119" s="17"/>
      <c r="F119" s="9"/>
      <c r="G119" s="7"/>
      <c r="H119" s="9"/>
      <c r="I119" s="7"/>
      <c r="J119" s="9"/>
      <c r="K119" s="9"/>
      <c r="L119" s="7"/>
      <c r="M119" s="7"/>
      <c r="N119" s="9"/>
      <c r="O119" s="10"/>
      <c r="P119" s="7"/>
      <c r="Q119" s="9"/>
      <c r="R119" s="7"/>
      <c r="S119" s="7"/>
      <c r="T119" s="9"/>
      <c r="U119" s="7"/>
    </row>
    <row r="120" spans="1:21" ht="20.25" x14ac:dyDescent="0.35">
      <c r="A120" s="7"/>
      <c r="B120" s="7"/>
      <c r="C120" s="7"/>
      <c r="D120" s="7"/>
      <c r="E120" s="17"/>
      <c r="F120" s="9"/>
      <c r="G120" s="7"/>
      <c r="H120" s="9"/>
      <c r="I120" s="7"/>
      <c r="J120" s="9"/>
      <c r="K120" s="9"/>
      <c r="L120" s="7"/>
      <c r="M120" s="7"/>
      <c r="N120" s="9"/>
      <c r="O120" s="10"/>
      <c r="P120" s="7"/>
      <c r="Q120" s="9"/>
      <c r="R120" s="7"/>
      <c r="S120" s="7"/>
      <c r="T120" s="9"/>
      <c r="U120" s="7"/>
    </row>
    <row r="121" spans="1:21" ht="20.25" x14ac:dyDescent="0.35">
      <c r="A121" s="7"/>
      <c r="B121" s="7"/>
      <c r="C121" s="7"/>
      <c r="D121" s="7"/>
      <c r="E121" s="17"/>
      <c r="F121" s="9"/>
      <c r="G121" s="7"/>
      <c r="H121" s="9"/>
      <c r="I121" s="7"/>
      <c r="J121" s="9"/>
      <c r="K121" s="9"/>
      <c r="L121" s="7"/>
      <c r="M121" s="7"/>
      <c r="N121" s="9"/>
      <c r="O121" s="10"/>
      <c r="P121" s="7"/>
      <c r="Q121" s="9"/>
      <c r="R121" s="7"/>
      <c r="S121" s="7"/>
      <c r="T121" s="9"/>
      <c r="U121" s="7"/>
    </row>
    <row r="122" spans="1:21" ht="20.25" x14ac:dyDescent="0.35">
      <c r="A122" s="7"/>
      <c r="B122" s="7"/>
      <c r="C122" s="7"/>
      <c r="D122" s="7"/>
      <c r="E122" s="17"/>
      <c r="F122" s="9"/>
      <c r="G122" s="7"/>
      <c r="H122" s="9"/>
      <c r="I122" s="7"/>
      <c r="J122" s="9"/>
      <c r="K122" s="9"/>
      <c r="L122" s="7"/>
      <c r="M122" s="7"/>
      <c r="N122" s="9"/>
      <c r="O122" s="10"/>
      <c r="P122" s="7"/>
      <c r="Q122" s="9"/>
      <c r="R122" s="7"/>
      <c r="S122" s="7"/>
      <c r="T122" s="9"/>
      <c r="U122" s="7"/>
    </row>
    <row r="123" spans="1:21" ht="20.25" x14ac:dyDescent="0.35">
      <c r="A123" s="7"/>
      <c r="B123" s="7"/>
      <c r="C123" s="7"/>
      <c r="D123" s="7"/>
      <c r="E123" s="17"/>
      <c r="F123" s="9"/>
      <c r="G123" s="7"/>
      <c r="H123" s="9"/>
      <c r="I123" s="7"/>
      <c r="J123" s="9"/>
      <c r="K123" s="9"/>
      <c r="L123" s="7"/>
      <c r="M123" s="7"/>
      <c r="N123" s="9"/>
      <c r="O123" s="10"/>
      <c r="P123" s="7"/>
      <c r="Q123" s="9"/>
      <c r="R123" s="7"/>
      <c r="S123" s="7"/>
      <c r="T123" s="9"/>
      <c r="U123" s="7"/>
    </row>
    <row r="124" spans="1:21" ht="20.25" x14ac:dyDescent="0.35">
      <c r="A124" s="7"/>
      <c r="B124" s="7"/>
      <c r="C124" s="7"/>
      <c r="D124" s="7"/>
      <c r="E124" s="17"/>
      <c r="F124" s="9"/>
      <c r="G124" s="7"/>
      <c r="H124" s="9"/>
      <c r="I124" s="7"/>
      <c r="J124" s="9"/>
      <c r="K124" s="9"/>
      <c r="L124" s="7"/>
      <c r="M124" s="7"/>
      <c r="N124" s="9"/>
      <c r="O124" s="10"/>
      <c r="P124" s="7"/>
      <c r="Q124" s="9"/>
      <c r="R124" s="7"/>
      <c r="S124" s="7"/>
      <c r="T124" s="9"/>
      <c r="U124" s="7"/>
    </row>
    <row r="125" spans="1:21" ht="20.25" x14ac:dyDescent="0.35">
      <c r="A125" s="7"/>
      <c r="B125" s="7"/>
      <c r="C125" s="7"/>
      <c r="D125" s="7"/>
      <c r="E125" s="17"/>
      <c r="F125" s="9"/>
      <c r="G125" s="7"/>
      <c r="H125" s="9"/>
      <c r="I125" s="7"/>
      <c r="J125" s="9"/>
      <c r="K125" s="9"/>
      <c r="L125" s="7"/>
      <c r="M125" s="7"/>
      <c r="N125" s="9"/>
      <c r="O125" s="10"/>
      <c r="P125" s="7"/>
      <c r="Q125" s="9"/>
      <c r="R125" s="7"/>
      <c r="S125" s="7"/>
      <c r="T125" s="9"/>
      <c r="U125" s="7"/>
    </row>
    <row r="126" spans="1:21" ht="20.25" x14ac:dyDescent="0.35">
      <c r="A126" s="7"/>
      <c r="B126" s="7"/>
      <c r="C126" s="7"/>
      <c r="D126" s="7"/>
      <c r="E126" s="17"/>
      <c r="F126" s="9"/>
      <c r="G126" s="7"/>
      <c r="H126" s="9"/>
      <c r="I126" s="7"/>
      <c r="J126" s="9"/>
      <c r="K126" s="9"/>
      <c r="L126" s="7"/>
      <c r="M126" s="7"/>
      <c r="N126" s="9"/>
      <c r="O126" s="10"/>
      <c r="P126" s="7"/>
      <c r="Q126" s="9"/>
      <c r="R126" s="7"/>
      <c r="S126" s="7"/>
      <c r="T126" s="9"/>
      <c r="U126" s="7"/>
    </row>
    <row r="127" spans="1:21" ht="20.25" x14ac:dyDescent="0.35">
      <c r="A127" s="7"/>
      <c r="B127" s="7"/>
      <c r="C127" s="7"/>
      <c r="D127" s="7"/>
      <c r="E127" s="17"/>
      <c r="F127" s="9"/>
      <c r="G127" s="7"/>
      <c r="H127" s="9"/>
      <c r="I127" s="7"/>
      <c r="J127" s="9"/>
      <c r="K127" s="9"/>
      <c r="L127" s="7"/>
      <c r="M127" s="7"/>
      <c r="N127" s="9"/>
      <c r="O127" s="10"/>
      <c r="P127" s="7"/>
      <c r="Q127" s="9"/>
      <c r="R127" s="7"/>
      <c r="S127" s="7"/>
      <c r="T127" s="9"/>
      <c r="U127" s="7"/>
    </row>
    <row r="128" spans="1:21" ht="20.25" x14ac:dyDescent="0.35">
      <c r="A128" s="7"/>
      <c r="B128" s="7"/>
      <c r="C128" s="7"/>
      <c r="D128" s="7"/>
      <c r="E128" s="17"/>
      <c r="F128" s="9"/>
      <c r="G128" s="7"/>
      <c r="H128" s="9"/>
      <c r="I128" s="7"/>
      <c r="J128" s="9"/>
      <c r="K128" s="9"/>
      <c r="L128" s="7"/>
      <c r="M128" s="7"/>
      <c r="N128" s="9"/>
      <c r="O128" s="10"/>
      <c r="P128" s="7"/>
      <c r="Q128" s="9"/>
      <c r="R128" s="7"/>
      <c r="S128" s="7"/>
      <c r="T128" s="9"/>
      <c r="U128" s="7"/>
    </row>
    <row r="129" spans="1:21" ht="20.25" x14ac:dyDescent="0.35">
      <c r="A129" s="7"/>
      <c r="B129" s="7"/>
      <c r="C129" s="7"/>
      <c r="D129" s="7"/>
      <c r="E129" s="17"/>
      <c r="F129" s="9"/>
      <c r="G129" s="7"/>
      <c r="H129" s="9"/>
      <c r="I129" s="7"/>
      <c r="J129" s="9"/>
      <c r="K129" s="9"/>
      <c r="L129" s="7"/>
      <c r="M129" s="7"/>
      <c r="N129" s="9"/>
      <c r="O129" s="10"/>
      <c r="P129" s="7"/>
      <c r="Q129" s="9"/>
      <c r="R129" s="7"/>
      <c r="S129" s="7"/>
      <c r="T129" s="9"/>
      <c r="U129" s="7"/>
    </row>
    <row r="130" spans="1:21" ht="20.25" x14ac:dyDescent="0.35">
      <c r="A130" s="7"/>
      <c r="B130" s="7"/>
      <c r="C130" s="7"/>
      <c r="D130" s="7"/>
      <c r="E130" s="17"/>
      <c r="F130" s="9"/>
      <c r="G130" s="7"/>
      <c r="H130" s="9"/>
      <c r="I130" s="7"/>
      <c r="J130" s="9"/>
      <c r="K130" s="9"/>
      <c r="L130" s="7"/>
      <c r="M130" s="7"/>
      <c r="N130" s="9"/>
      <c r="O130" s="10"/>
      <c r="P130" s="7"/>
      <c r="Q130" s="9"/>
      <c r="R130" s="7"/>
      <c r="S130" s="7"/>
      <c r="T130" s="9"/>
      <c r="U130" s="7"/>
    </row>
    <row r="131" spans="1:21" ht="20.25" x14ac:dyDescent="0.35">
      <c r="A131" s="7"/>
      <c r="B131" s="7"/>
      <c r="C131" s="7"/>
      <c r="D131" s="7"/>
      <c r="E131" s="17"/>
      <c r="F131" s="9"/>
      <c r="G131" s="7"/>
      <c r="H131" s="9"/>
      <c r="I131" s="7"/>
      <c r="J131" s="9"/>
      <c r="K131" s="9"/>
      <c r="L131" s="7"/>
      <c r="M131" s="7"/>
      <c r="N131" s="9"/>
      <c r="O131" s="10"/>
      <c r="P131" s="7"/>
      <c r="Q131" s="9"/>
      <c r="R131" s="7"/>
      <c r="S131" s="7"/>
      <c r="T131" s="9"/>
      <c r="U131" s="7"/>
    </row>
    <row r="132" spans="1:21" ht="20.25" x14ac:dyDescent="0.35">
      <c r="A132" s="7"/>
      <c r="B132" s="7"/>
      <c r="C132" s="7"/>
      <c r="D132" s="7"/>
      <c r="E132" s="17"/>
      <c r="F132" s="9"/>
      <c r="G132" s="7"/>
      <c r="H132" s="9"/>
      <c r="I132" s="7"/>
      <c r="J132" s="9"/>
      <c r="K132" s="9"/>
      <c r="L132" s="7"/>
      <c r="M132" s="7"/>
      <c r="N132" s="9"/>
      <c r="O132" s="10"/>
      <c r="P132" s="7"/>
      <c r="Q132" s="9"/>
      <c r="R132" s="7"/>
      <c r="S132" s="7"/>
      <c r="T132" s="9"/>
      <c r="U132" s="7"/>
    </row>
    <row r="133" spans="1:21" ht="20.25" x14ac:dyDescent="0.35">
      <c r="A133" s="7"/>
      <c r="B133" s="7"/>
      <c r="C133" s="7"/>
      <c r="D133" s="7"/>
      <c r="E133" s="17"/>
      <c r="F133" s="9"/>
      <c r="G133" s="7"/>
      <c r="H133" s="9"/>
      <c r="I133" s="7"/>
      <c r="J133" s="9"/>
      <c r="K133" s="9"/>
      <c r="L133" s="7"/>
      <c r="M133" s="7"/>
      <c r="N133" s="9"/>
      <c r="O133" s="10"/>
      <c r="P133" s="7"/>
      <c r="Q133" s="9"/>
      <c r="R133" s="7"/>
      <c r="S133" s="7"/>
      <c r="T133" s="9"/>
      <c r="U133" s="7"/>
    </row>
    <row r="134" spans="1:21" ht="20.25" x14ac:dyDescent="0.35">
      <c r="A134" s="7"/>
      <c r="B134" s="7"/>
      <c r="C134" s="7"/>
      <c r="D134" s="7"/>
      <c r="E134" s="17"/>
      <c r="F134" s="9"/>
      <c r="G134" s="7"/>
      <c r="H134" s="9"/>
      <c r="I134" s="7"/>
      <c r="J134" s="9"/>
      <c r="K134" s="9"/>
      <c r="L134" s="7"/>
      <c r="M134" s="7"/>
      <c r="N134" s="9"/>
      <c r="O134" s="10"/>
      <c r="P134" s="7"/>
      <c r="Q134" s="9"/>
      <c r="R134" s="7"/>
      <c r="S134" s="7"/>
      <c r="T134" s="9"/>
      <c r="U134" s="7"/>
    </row>
    <row r="135" spans="1:21" ht="20.25" x14ac:dyDescent="0.35">
      <c r="A135" s="7"/>
      <c r="B135" s="7"/>
      <c r="C135" s="7"/>
      <c r="D135" s="7"/>
      <c r="E135" s="17"/>
      <c r="F135" s="9"/>
      <c r="G135" s="7"/>
      <c r="H135" s="9"/>
      <c r="I135" s="7"/>
      <c r="J135" s="9"/>
      <c r="K135" s="9"/>
      <c r="L135" s="7"/>
      <c r="M135" s="7"/>
      <c r="N135" s="9"/>
      <c r="O135" s="10"/>
      <c r="P135" s="7"/>
      <c r="Q135" s="9"/>
      <c r="R135" s="7"/>
      <c r="S135" s="7"/>
      <c r="T135" s="9"/>
      <c r="U135" s="7"/>
    </row>
    <row r="136" spans="1:21" ht="20.25" x14ac:dyDescent="0.35">
      <c r="A136" s="7"/>
      <c r="B136" s="7"/>
      <c r="C136" s="7"/>
      <c r="D136" s="7"/>
      <c r="E136" s="17"/>
      <c r="F136" s="9"/>
      <c r="G136" s="7"/>
      <c r="H136" s="9"/>
      <c r="I136" s="7"/>
      <c r="J136" s="9"/>
      <c r="K136" s="9"/>
      <c r="L136" s="7"/>
      <c r="M136" s="7"/>
      <c r="N136" s="9"/>
      <c r="O136" s="10"/>
      <c r="P136" s="7"/>
      <c r="Q136" s="9"/>
      <c r="R136" s="7"/>
      <c r="S136" s="7"/>
      <c r="T136" s="9"/>
      <c r="U136" s="7"/>
    </row>
    <row r="137" spans="1:21" ht="20.25" x14ac:dyDescent="0.35">
      <c r="A137" s="7"/>
      <c r="B137" s="7"/>
      <c r="C137" s="7"/>
      <c r="D137" s="7"/>
      <c r="E137" s="17"/>
      <c r="F137" s="9"/>
      <c r="G137" s="7"/>
      <c r="H137" s="9"/>
      <c r="I137" s="7"/>
      <c r="J137" s="9"/>
      <c r="K137" s="9"/>
      <c r="L137" s="7"/>
      <c r="M137" s="7"/>
      <c r="N137" s="9"/>
      <c r="O137" s="10"/>
      <c r="P137" s="7"/>
      <c r="Q137" s="9"/>
      <c r="R137" s="7"/>
      <c r="S137" s="7"/>
      <c r="T137" s="9"/>
      <c r="U137" s="7"/>
    </row>
    <row r="138" spans="1:21" ht="20.25" x14ac:dyDescent="0.35">
      <c r="A138" s="7"/>
      <c r="B138" s="7"/>
      <c r="C138" s="7"/>
      <c r="D138" s="7"/>
      <c r="E138" s="17"/>
      <c r="F138" s="9"/>
      <c r="G138" s="7"/>
      <c r="H138" s="9"/>
      <c r="I138" s="7"/>
      <c r="J138" s="9"/>
      <c r="K138" s="9"/>
      <c r="L138" s="7"/>
      <c r="M138" s="7"/>
      <c r="N138" s="9"/>
      <c r="O138" s="10"/>
      <c r="P138" s="7"/>
      <c r="Q138" s="9"/>
      <c r="R138" s="7"/>
      <c r="S138" s="7"/>
      <c r="T138" s="9"/>
      <c r="U138" s="7"/>
    </row>
    <row r="139" spans="1:21" ht="20.25" x14ac:dyDescent="0.35">
      <c r="A139" s="7"/>
      <c r="B139" s="7"/>
      <c r="C139" s="7"/>
      <c r="D139" s="7"/>
      <c r="E139" s="17"/>
      <c r="F139" s="9"/>
      <c r="G139" s="7"/>
      <c r="H139" s="9"/>
      <c r="I139" s="7"/>
      <c r="J139" s="9"/>
      <c r="K139" s="9"/>
      <c r="L139" s="7"/>
      <c r="M139" s="7"/>
      <c r="N139" s="9"/>
      <c r="O139" s="10"/>
      <c r="P139" s="7"/>
      <c r="Q139" s="9"/>
      <c r="R139" s="7"/>
      <c r="S139" s="7"/>
      <c r="T139" s="9"/>
      <c r="U139" s="7"/>
    </row>
    <row r="140" spans="1:21" ht="20.25" x14ac:dyDescent="0.35">
      <c r="A140" s="7"/>
      <c r="B140" s="7"/>
      <c r="C140" s="7"/>
      <c r="D140" s="7"/>
      <c r="E140" s="17"/>
      <c r="F140" s="9"/>
      <c r="G140" s="7"/>
      <c r="H140" s="9"/>
      <c r="I140" s="7"/>
      <c r="J140" s="9"/>
      <c r="K140" s="9"/>
      <c r="L140" s="7"/>
      <c r="M140" s="7"/>
      <c r="N140" s="9"/>
      <c r="O140" s="10"/>
      <c r="P140" s="7"/>
      <c r="Q140" s="9"/>
      <c r="R140" s="7"/>
      <c r="S140" s="7"/>
      <c r="T140" s="9"/>
      <c r="U140" s="7"/>
    </row>
    <row r="141" spans="1:21" ht="20.25" x14ac:dyDescent="0.35">
      <c r="A141" s="7"/>
      <c r="B141" s="7"/>
      <c r="C141" s="7"/>
      <c r="D141" s="7"/>
      <c r="E141" s="17"/>
      <c r="F141" s="9"/>
      <c r="G141" s="7"/>
      <c r="H141" s="9"/>
      <c r="I141" s="7"/>
      <c r="J141" s="9"/>
      <c r="K141" s="9"/>
      <c r="L141" s="7"/>
      <c r="M141" s="7"/>
      <c r="N141" s="9"/>
      <c r="O141" s="10"/>
      <c r="P141" s="7"/>
      <c r="Q141" s="9"/>
      <c r="R141" s="7"/>
      <c r="S141" s="7"/>
      <c r="T141" s="9"/>
      <c r="U141" s="7"/>
    </row>
    <row r="142" spans="1:21" ht="20.25" x14ac:dyDescent="0.35">
      <c r="A142" s="7"/>
      <c r="B142" s="7"/>
      <c r="C142" s="7"/>
      <c r="D142" s="7"/>
      <c r="E142" s="17"/>
      <c r="F142" s="9"/>
      <c r="G142" s="7"/>
      <c r="H142" s="9"/>
      <c r="I142" s="7"/>
      <c r="J142" s="9"/>
      <c r="K142" s="9"/>
      <c r="L142" s="7"/>
      <c r="M142" s="7"/>
      <c r="N142" s="9"/>
      <c r="O142" s="10"/>
      <c r="P142" s="7"/>
      <c r="Q142" s="9"/>
      <c r="R142" s="7"/>
      <c r="S142" s="7"/>
      <c r="T142" s="9"/>
      <c r="U142" s="7"/>
    </row>
    <row r="143" spans="1:21" ht="20.25" x14ac:dyDescent="0.35">
      <c r="A143" s="7"/>
      <c r="B143" s="7"/>
      <c r="C143" s="7"/>
      <c r="D143" s="7"/>
      <c r="E143" s="17"/>
      <c r="F143" s="9"/>
      <c r="G143" s="7"/>
      <c r="H143" s="9"/>
      <c r="I143" s="7"/>
      <c r="J143" s="9"/>
      <c r="K143" s="9"/>
      <c r="L143" s="7"/>
      <c r="M143" s="7"/>
      <c r="N143" s="9"/>
      <c r="O143" s="10"/>
      <c r="P143" s="7"/>
      <c r="Q143" s="9"/>
      <c r="R143" s="7"/>
      <c r="S143" s="7"/>
      <c r="T143" s="9"/>
      <c r="U143" s="7"/>
    </row>
    <row r="144" spans="1:21" ht="20.25" x14ac:dyDescent="0.35">
      <c r="A144" s="7"/>
      <c r="B144" s="7"/>
      <c r="C144" s="7"/>
      <c r="D144" s="7"/>
      <c r="E144" s="17"/>
      <c r="F144" s="9"/>
      <c r="G144" s="7"/>
      <c r="H144" s="9"/>
      <c r="I144" s="7"/>
      <c r="J144" s="9"/>
      <c r="K144" s="9"/>
      <c r="L144" s="7"/>
      <c r="M144" s="7"/>
      <c r="N144" s="9"/>
      <c r="O144" s="10"/>
      <c r="P144" s="7"/>
      <c r="Q144" s="9"/>
      <c r="R144" s="7"/>
      <c r="S144" s="7"/>
      <c r="T144" s="9"/>
      <c r="U144" s="7"/>
    </row>
    <row r="145" spans="1:21" ht="20.25" x14ac:dyDescent="0.35">
      <c r="A145" s="7"/>
      <c r="B145" s="7"/>
      <c r="C145" s="7"/>
      <c r="D145" s="7"/>
      <c r="E145" s="17"/>
      <c r="F145" s="9"/>
      <c r="G145" s="7"/>
      <c r="H145" s="9"/>
      <c r="I145" s="7"/>
      <c r="J145" s="9"/>
      <c r="K145" s="9"/>
      <c r="L145" s="7"/>
      <c r="M145" s="7"/>
      <c r="N145" s="9"/>
      <c r="O145" s="10"/>
      <c r="P145" s="7"/>
      <c r="Q145" s="9"/>
      <c r="R145" s="7"/>
      <c r="S145" s="7"/>
      <c r="T145" s="9"/>
      <c r="U145" s="7"/>
    </row>
    <row r="146" spans="1:21" ht="20.25" x14ac:dyDescent="0.35">
      <c r="A146" s="7"/>
      <c r="B146" s="7"/>
      <c r="C146" s="7"/>
      <c r="D146" s="7"/>
      <c r="E146" s="17"/>
      <c r="F146" s="9"/>
      <c r="G146" s="7"/>
      <c r="H146" s="9"/>
      <c r="I146" s="7"/>
      <c r="J146" s="9"/>
      <c r="K146" s="9"/>
      <c r="L146" s="7"/>
      <c r="M146" s="7"/>
      <c r="N146" s="9"/>
      <c r="O146" s="10"/>
      <c r="P146" s="7"/>
      <c r="Q146" s="9"/>
      <c r="R146" s="7"/>
      <c r="S146" s="7"/>
      <c r="T146" s="9"/>
      <c r="U146" s="7"/>
    </row>
    <row r="147" spans="1:21" ht="20.25" x14ac:dyDescent="0.35">
      <c r="A147" s="7"/>
      <c r="B147" s="7"/>
      <c r="C147" s="7"/>
      <c r="D147" s="7"/>
      <c r="E147" s="17"/>
      <c r="F147" s="9"/>
      <c r="G147" s="7"/>
      <c r="H147" s="9"/>
      <c r="I147" s="7"/>
      <c r="J147" s="9"/>
      <c r="K147" s="9"/>
      <c r="L147" s="7"/>
      <c r="M147" s="7"/>
      <c r="N147" s="9"/>
      <c r="O147" s="10"/>
      <c r="P147" s="7"/>
      <c r="Q147" s="9"/>
      <c r="R147" s="7"/>
      <c r="S147" s="7"/>
      <c r="T147" s="9"/>
      <c r="U147" s="7"/>
    </row>
    <row r="148" spans="1:21" ht="20.25" x14ac:dyDescent="0.35">
      <c r="A148" s="7"/>
      <c r="B148" s="7"/>
      <c r="C148" s="7"/>
      <c r="D148" s="7"/>
      <c r="E148" s="17"/>
      <c r="F148" s="9"/>
      <c r="G148" s="7"/>
      <c r="H148" s="9"/>
      <c r="I148" s="7"/>
      <c r="J148" s="9"/>
      <c r="K148" s="9"/>
      <c r="L148" s="7"/>
      <c r="M148" s="7"/>
      <c r="N148" s="9"/>
      <c r="O148" s="10"/>
      <c r="P148" s="7"/>
      <c r="Q148" s="9"/>
      <c r="R148" s="7"/>
      <c r="S148" s="7"/>
      <c r="T148" s="9"/>
      <c r="U148" s="7"/>
    </row>
    <row r="149" spans="1:21" ht="20.25" x14ac:dyDescent="0.35">
      <c r="A149" s="7"/>
      <c r="B149" s="7"/>
      <c r="C149" s="7"/>
      <c r="D149" s="7"/>
      <c r="E149" s="17"/>
      <c r="F149" s="9"/>
      <c r="G149" s="7"/>
      <c r="H149" s="9"/>
      <c r="I149" s="7"/>
      <c r="J149" s="9"/>
      <c r="K149" s="9"/>
      <c r="L149" s="7"/>
      <c r="M149" s="7"/>
      <c r="N149" s="9"/>
      <c r="O149" s="10"/>
      <c r="P149" s="7"/>
      <c r="Q149" s="9"/>
      <c r="R149" s="7"/>
      <c r="S149" s="7"/>
      <c r="T149" s="9"/>
      <c r="U149" s="7"/>
    </row>
    <row r="150" spans="1:21" ht="20.25" x14ac:dyDescent="0.35">
      <c r="A150" s="7"/>
      <c r="B150" s="7"/>
      <c r="C150" s="7"/>
      <c r="D150" s="7"/>
      <c r="E150" s="17"/>
      <c r="F150" s="9"/>
      <c r="G150" s="7"/>
      <c r="H150" s="9"/>
      <c r="I150" s="7"/>
      <c r="J150" s="9"/>
      <c r="K150" s="9"/>
      <c r="L150" s="7"/>
      <c r="M150" s="7"/>
      <c r="N150" s="9"/>
      <c r="O150" s="10"/>
      <c r="P150" s="7"/>
      <c r="Q150" s="9"/>
      <c r="R150" s="7"/>
      <c r="S150" s="7"/>
      <c r="T150" s="9"/>
      <c r="U150" s="7"/>
    </row>
    <row r="151" spans="1:21" ht="20.25" x14ac:dyDescent="0.35">
      <c r="A151" s="7"/>
      <c r="B151" s="7"/>
      <c r="C151" s="7"/>
      <c r="D151" s="7"/>
      <c r="E151" s="17"/>
      <c r="F151" s="9"/>
      <c r="G151" s="7"/>
      <c r="H151" s="9"/>
      <c r="I151" s="7"/>
      <c r="J151" s="9"/>
      <c r="K151" s="9"/>
      <c r="L151" s="7"/>
      <c r="M151" s="7"/>
      <c r="N151" s="9"/>
      <c r="O151" s="10"/>
      <c r="P151" s="7"/>
      <c r="Q151" s="9"/>
      <c r="R151" s="7"/>
      <c r="S151" s="7"/>
      <c r="T151" s="9"/>
      <c r="U151" s="7"/>
    </row>
    <row r="152" spans="1:21" ht="20.25" x14ac:dyDescent="0.35">
      <c r="A152" s="7"/>
      <c r="B152" s="7"/>
      <c r="C152" s="7"/>
      <c r="D152" s="7"/>
      <c r="E152" s="17"/>
      <c r="F152" s="9"/>
      <c r="G152" s="7"/>
      <c r="H152" s="9"/>
      <c r="I152" s="7"/>
      <c r="J152" s="9"/>
      <c r="K152" s="9"/>
      <c r="L152" s="7"/>
      <c r="M152" s="7"/>
      <c r="N152" s="9"/>
      <c r="O152" s="10"/>
      <c r="P152" s="7"/>
      <c r="Q152" s="9"/>
      <c r="R152" s="7"/>
      <c r="S152" s="7"/>
      <c r="T152" s="9"/>
      <c r="U152" s="7"/>
    </row>
    <row r="153" spans="1:21" ht="20.25" x14ac:dyDescent="0.35">
      <c r="A153" s="7"/>
      <c r="B153" s="7"/>
      <c r="C153" s="7"/>
      <c r="D153" s="7"/>
      <c r="E153" s="17"/>
      <c r="F153" s="9"/>
      <c r="G153" s="7"/>
      <c r="H153" s="9"/>
      <c r="I153" s="7"/>
      <c r="J153" s="9"/>
      <c r="K153" s="9"/>
      <c r="L153" s="7"/>
      <c r="M153" s="7"/>
      <c r="N153" s="9"/>
      <c r="O153" s="10"/>
      <c r="P153" s="7"/>
      <c r="Q153" s="9"/>
      <c r="R153" s="7"/>
      <c r="S153" s="7"/>
      <c r="T153" s="9"/>
      <c r="U153" s="7"/>
    </row>
    <row r="154" spans="1:21" ht="17.45" customHeight="1" x14ac:dyDescent="0.3">
      <c r="A154" s="5"/>
      <c r="B154" s="5"/>
      <c r="C154" s="5"/>
      <c r="D154" s="5"/>
      <c r="E154" s="19"/>
      <c r="F154" s="20"/>
      <c r="G154" s="5"/>
      <c r="H154" s="20"/>
      <c r="I154" s="5"/>
      <c r="J154" s="20"/>
      <c r="K154" s="20"/>
      <c r="L154" s="5"/>
      <c r="M154" s="5"/>
      <c r="N154" s="20"/>
      <c r="O154" s="6"/>
      <c r="P154" s="5"/>
      <c r="Q154" s="20"/>
      <c r="R154" s="5"/>
      <c r="S154" s="5"/>
      <c r="T154" s="20"/>
      <c r="U154" s="5"/>
    </row>
    <row r="155" spans="1:21" ht="17.45" customHeight="1" x14ac:dyDescent="0.3">
      <c r="A155" s="5"/>
      <c r="B155" s="5"/>
      <c r="C155" s="5"/>
      <c r="D155" s="5"/>
      <c r="E155" s="19"/>
      <c r="F155" s="20"/>
      <c r="G155" s="5"/>
      <c r="H155" s="20"/>
      <c r="I155" s="5"/>
      <c r="J155" s="20"/>
      <c r="K155" s="20"/>
      <c r="L155" s="5"/>
      <c r="M155" s="5"/>
      <c r="N155" s="20"/>
      <c r="O155" s="6"/>
      <c r="P155" s="5"/>
      <c r="Q155" s="20"/>
      <c r="R155" s="5"/>
      <c r="S155" s="5"/>
      <c r="T155" s="20"/>
      <c r="U155" s="5"/>
    </row>
    <row r="156" spans="1:21" ht="17.45" customHeight="1" x14ac:dyDescent="0.3">
      <c r="A156" s="5"/>
      <c r="B156" s="5"/>
      <c r="C156" s="5"/>
      <c r="D156" s="5"/>
      <c r="E156" s="19"/>
      <c r="F156" s="20"/>
      <c r="G156" s="5"/>
      <c r="H156" s="20"/>
      <c r="I156" s="5"/>
      <c r="J156" s="20"/>
      <c r="K156" s="20"/>
      <c r="L156" s="5"/>
      <c r="M156" s="5"/>
      <c r="N156" s="20"/>
      <c r="O156" s="6"/>
      <c r="P156" s="5"/>
      <c r="Q156" s="20"/>
      <c r="R156" s="5"/>
      <c r="S156" s="5"/>
      <c r="T156" s="20"/>
      <c r="U156" s="5"/>
    </row>
    <row r="157" spans="1:21" ht="17.45" customHeight="1" x14ac:dyDescent="0.3">
      <c r="A157" s="5"/>
      <c r="B157" s="5"/>
      <c r="C157" s="5"/>
      <c r="D157" s="5"/>
      <c r="E157" s="19"/>
      <c r="F157" s="20"/>
      <c r="G157" s="5"/>
      <c r="H157" s="20"/>
      <c r="I157" s="5"/>
      <c r="J157" s="20"/>
      <c r="K157" s="20"/>
      <c r="L157" s="5"/>
      <c r="M157" s="5"/>
      <c r="N157" s="20"/>
      <c r="O157" s="6"/>
      <c r="P157" s="5"/>
      <c r="Q157" s="20"/>
      <c r="R157" s="5"/>
      <c r="S157" s="5"/>
      <c r="T157" s="20"/>
      <c r="U157" s="5"/>
    </row>
    <row r="158" spans="1:21" ht="17.45" customHeight="1" x14ac:dyDescent="0.3">
      <c r="A158" s="5"/>
      <c r="B158" s="5"/>
      <c r="C158" s="5"/>
      <c r="D158" s="5"/>
      <c r="E158" s="19"/>
      <c r="F158" s="20"/>
      <c r="G158" s="5"/>
      <c r="H158" s="20"/>
      <c r="I158" s="5"/>
      <c r="J158" s="20"/>
      <c r="K158" s="20"/>
      <c r="L158" s="5"/>
      <c r="M158" s="5"/>
      <c r="N158" s="20"/>
      <c r="O158" s="6"/>
      <c r="P158" s="5"/>
      <c r="Q158" s="20"/>
      <c r="R158" s="5"/>
      <c r="S158" s="5"/>
      <c r="T158" s="20"/>
      <c r="U158" s="5"/>
    </row>
    <row r="159" spans="1:21" ht="17.45" customHeight="1" x14ac:dyDescent="0.3">
      <c r="A159" s="5"/>
      <c r="B159" s="5"/>
      <c r="C159" s="5"/>
      <c r="D159" s="5"/>
      <c r="E159" s="19"/>
      <c r="F159" s="20"/>
      <c r="G159" s="5"/>
      <c r="H159" s="20"/>
      <c r="I159" s="5"/>
      <c r="J159" s="20"/>
      <c r="K159" s="20"/>
      <c r="L159" s="5"/>
      <c r="M159" s="5"/>
      <c r="N159" s="20"/>
      <c r="O159" s="6"/>
      <c r="P159" s="5"/>
      <c r="Q159" s="20"/>
      <c r="R159" s="5"/>
      <c r="S159" s="5"/>
      <c r="T159" s="20"/>
      <c r="U159" s="5"/>
    </row>
    <row r="160" spans="1:21" ht="17.45" customHeight="1" x14ac:dyDescent="0.3">
      <c r="A160" s="5"/>
      <c r="B160" s="5"/>
      <c r="C160" s="5"/>
      <c r="D160" s="5"/>
      <c r="E160" s="19"/>
      <c r="F160" s="20"/>
      <c r="G160" s="5"/>
      <c r="H160" s="20"/>
      <c r="I160" s="5"/>
      <c r="J160" s="20"/>
      <c r="K160" s="20"/>
      <c r="L160" s="5"/>
      <c r="M160" s="5"/>
      <c r="N160" s="20"/>
      <c r="O160" s="6"/>
      <c r="P160" s="5"/>
      <c r="Q160" s="20"/>
      <c r="R160" s="5"/>
      <c r="S160" s="5"/>
      <c r="T160" s="20"/>
      <c r="U160" s="5"/>
    </row>
    <row r="161" spans="1:21" ht="17.45" customHeight="1" x14ac:dyDescent="0.3">
      <c r="A161" s="5"/>
      <c r="B161" s="5"/>
      <c r="C161" s="5"/>
      <c r="D161" s="5"/>
      <c r="E161" s="19"/>
      <c r="F161" s="20"/>
      <c r="G161" s="5"/>
      <c r="H161" s="20"/>
      <c r="I161" s="5"/>
      <c r="J161" s="20"/>
      <c r="K161" s="20"/>
      <c r="L161" s="5"/>
      <c r="M161" s="5"/>
      <c r="N161" s="20"/>
      <c r="O161" s="6"/>
      <c r="P161" s="5"/>
      <c r="Q161" s="20"/>
      <c r="R161" s="5"/>
      <c r="S161" s="5"/>
      <c r="T161" s="20"/>
      <c r="U161" s="5"/>
    </row>
    <row r="162" spans="1:21" ht="17.45" customHeight="1" x14ac:dyDescent="0.3">
      <c r="A162" s="5"/>
      <c r="B162" s="5"/>
      <c r="C162" s="5"/>
      <c r="D162" s="5"/>
      <c r="E162" s="19"/>
      <c r="F162" s="20"/>
      <c r="G162" s="5"/>
      <c r="H162" s="20"/>
      <c r="I162" s="5"/>
      <c r="J162" s="20"/>
      <c r="K162" s="20"/>
      <c r="L162" s="5"/>
      <c r="M162" s="5"/>
      <c r="N162" s="20"/>
      <c r="O162" s="6"/>
      <c r="P162" s="5"/>
      <c r="Q162" s="20"/>
      <c r="R162" s="5"/>
      <c r="S162" s="5"/>
      <c r="T162" s="20"/>
      <c r="U162" s="5"/>
    </row>
    <row r="163" spans="1:21" ht="17.45" customHeight="1" x14ac:dyDescent="0.3">
      <c r="A163" s="5"/>
      <c r="B163" s="5"/>
      <c r="C163" s="5"/>
      <c r="D163" s="5"/>
      <c r="E163" s="19"/>
      <c r="F163" s="20"/>
      <c r="G163" s="5"/>
      <c r="H163" s="20"/>
      <c r="I163" s="5"/>
      <c r="J163" s="20"/>
      <c r="K163" s="20"/>
      <c r="L163" s="5"/>
      <c r="M163" s="5"/>
      <c r="N163" s="20"/>
      <c r="O163" s="6"/>
      <c r="P163" s="5"/>
      <c r="Q163" s="20"/>
      <c r="R163" s="5"/>
      <c r="S163" s="5"/>
      <c r="T163" s="20"/>
      <c r="U163" s="5"/>
    </row>
    <row r="164" spans="1:21" ht="17.45" customHeight="1" x14ac:dyDescent="0.3">
      <c r="A164" s="5"/>
      <c r="B164" s="5"/>
      <c r="C164" s="5"/>
      <c r="D164" s="5"/>
      <c r="E164" s="19"/>
      <c r="F164" s="20"/>
      <c r="G164" s="5"/>
      <c r="H164" s="20"/>
      <c r="I164" s="5"/>
      <c r="J164" s="20"/>
      <c r="K164" s="20"/>
      <c r="L164" s="5"/>
      <c r="M164" s="5"/>
      <c r="N164" s="20"/>
      <c r="O164" s="6"/>
      <c r="P164" s="5"/>
      <c r="Q164" s="20"/>
      <c r="R164" s="5"/>
      <c r="S164" s="5"/>
      <c r="T164" s="20"/>
      <c r="U164" s="5"/>
    </row>
    <row r="165" spans="1:21" ht="17.45" customHeight="1" x14ac:dyDescent="0.3">
      <c r="A165" s="5"/>
      <c r="B165" s="5"/>
      <c r="C165" s="5"/>
      <c r="D165" s="5"/>
      <c r="E165" s="19"/>
      <c r="F165" s="20"/>
      <c r="G165" s="5"/>
      <c r="H165" s="20"/>
      <c r="I165" s="5"/>
      <c r="J165" s="20"/>
      <c r="K165" s="20"/>
      <c r="L165" s="5"/>
      <c r="M165" s="5"/>
      <c r="N165" s="20"/>
      <c r="O165" s="6"/>
      <c r="P165" s="5"/>
      <c r="Q165" s="20"/>
      <c r="R165" s="5"/>
      <c r="S165" s="5"/>
      <c r="T165" s="20"/>
      <c r="U165" s="5"/>
    </row>
    <row r="166" spans="1:21" ht="17.45" customHeight="1" x14ac:dyDescent="0.3">
      <c r="A166" s="5"/>
      <c r="B166" s="5"/>
      <c r="C166" s="5"/>
      <c r="D166" s="5"/>
      <c r="E166" s="19"/>
      <c r="F166" s="20"/>
      <c r="G166" s="5"/>
      <c r="H166" s="20"/>
      <c r="I166" s="5"/>
      <c r="J166" s="20"/>
      <c r="K166" s="20"/>
      <c r="L166" s="5"/>
      <c r="M166" s="5"/>
      <c r="N166" s="20"/>
      <c r="O166" s="6"/>
      <c r="P166" s="5"/>
      <c r="Q166" s="20"/>
      <c r="R166" s="5"/>
      <c r="S166" s="5"/>
      <c r="T166" s="20"/>
      <c r="U166" s="5"/>
    </row>
    <row r="167" spans="1:21" ht="17.45" customHeight="1" x14ac:dyDescent="0.3">
      <c r="A167" s="5"/>
      <c r="B167" s="5"/>
      <c r="C167" s="5"/>
      <c r="D167" s="5"/>
      <c r="E167" s="19"/>
      <c r="F167" s="20"/>
      <c r="G167" s="5"/>
      <c r="H167" s="20"/>
      <c r="I167" s="5"/>
      <c r="J167" s="20"/>
      <c r="K167" s="20"/>
      <c r="L167" s="5"/>
      <c r="M167" s="5"/>
      <c r="N167" s="20"/>
      <c r="O167" s="6"/>
      <c r="P167" s="5"/>
      <c r="Q167" s="20"/>
      <c r="R167" s="5"/>
      <c r="S167" s="5"/>
      <c r="T167" s="20"/>
      <c r="U167" s="5"/>
    </row>
    <row r="168" spans="1:21" ht="17.45" customHeight="1" x14ac:dyDescent="0.3">
      <c r="A168" s="5"/>
      <c r="B168" s="5"/>
      <c r="C168" s="5"/>
      <c r="D168" s="5"/>
      <c r="E168" s="19"/>
      <c r="F168" s="20"/>
      <c r="G168" s="5"/>
      <c r="H168" s="20"/>
      <c r="I168" s="5"/>
      <c r="J168" s="20"/>
      <c r="K168" s="20"/>
      <c r="L168" s="5"/>
      <c r="M168" s="5"/>
      <c r="N168" s="20"/>
      <c r="O168" s="6"/>
      <c r="P168" s="5"/>
      <c r="Q168" s="20"/>
      <c r="R168" s="5"/>
      <c r="S168" s="5"/>
      <c r="T168" s="20"/>
      <c r="U168" s="5"/>
    </row>
    <row r="169" spans="1:21" ht="17.45" customHeight="1" x14ac:dyDescent="0.3">
      <c r="A169" s="5"/>
      <c r="B169" s="5"/>
      <c r="C169" s="5"/>
      <c r="D169" s="5"/>
      <c r="E169" s="19"/>
      <c r="F169" s="20"/>
      <c r="G169" s="5"/>
      <c r="H169" s="20"/>
      <c r="I169" s="5"/>
      <c r="J169" s="20"/>
      <c r="K169" s="20"/>
      <c r="L169" s="5"/>
      <c r="M169" s="5"/>
      <c r="N169" s="20"/>
      <c r="O169" s="6"/>
      <c r="P169" s="5"/>
      <c r="Q169" s="20"/>
      <c r="R169" s="5"/>
      <c r="S169" s="5"/>
      <c r="T169" s="20"/>
      <c r="U169" s="5"/>
    </row>
    <row r="170" spans="1:21" ht="17.45" customHeight="1" x14ac:dyDescent="0.3">
      <c r="A170" s="5"/>
      <c r="B170" s="5"/>
      <c r="C170" s="5"/>
      <c r="D170" s="5"/>
      <c r="E170" s="19"/>
      <c r="F170" s="20"/>
      <c r="G170" s="5"/>
      <c r="H170" s="20"/>
      <c r="I170" s="5"/>
      <c r="J170" s="20"/>
      <c r="K170" s="20"/>
      <c r="L170" s="5"/>
      <c r="M170" s="5"/>
      <c r="N170" s="20"/>
      <c r="O170" s="6"/>
      <c r="P170" s="5"/>
      <c r="Q170" s="20"/>
      <c r="R170" s="5"/>
      <c r="S170" s="5"/>
      <c r="T170" s="20"/>
      <c r="U170" s="5"/>
    </row>
    <row r="171" spans="1:21" ht="17.45" customHeight="1" x14ac:dyDescent="0.3">
      <c r="A171" s="5"/>
      <c r="B171" s="5"/>
      <c r="C171" s="5"/>
      <c r="D171" s="5"/>
      <c r="E171" s="19"/>
      <c r="F171" s="20"/>
      <c r="G171" s="5"/>
      <c r="H171" s="20"/>
      <c r="I171" s="5"/>
      <c r="J171" s="20"/>
      <c r="K171" s="20"/>
      <c r="L171" s="5"/>
      <c r="M171" s="5"/>
      <c r="N171" s="20"/>
      <c r="O171" s="6"/>
      <c r="P171" s="5"/>
      <c r="Q171" s="20"/>
      <c r="R171" s="5"/>
      <c r="S171" s="5"/>
      <c r="T171" s="20"/>
      <c r="U171" s="5"/>
    </row>
    <row r="172" spans="1:21" ht="17.45" customHeight="1" x14ac:dyDescent="0.3">
      <c r="A172" s="5"/>
      <c r="B172" s="5"/>
      <c r="C172" s="5"/>
      <c r="D172" s="5"/>
      <c r="E172" s="19"/>
      <c r="F172" s="20"/>
      <c r="G172" s="5"/>
      <c r="H172" s="20"/>
      <c r="I172" s="5"/>
      <c r="J172" s="20"/>
      <c r="K172" s="20"/>
      <c r="L172" s="5"/>
      <c r="M172" s="5"/>
      <c r="N172" s="20"/>
      <c r="O172" s="6"/>
      <c r="P172" s="5"/>
      <c r="Q172" s="20"/>
      <c r="R172" s="5"/>
      <c r="S172" s="5"/>
      <c r="T172" s="20"/>
      <c r="U172" s="5"/>
    </row>
    <row r="173" spans="1:21" ht="17.45" customHeight="1" x14ac:dyDescent="0.3">
      <c r="A173" s="5"/>
      <c r="B173" s="5"/>
      <c r="C173" s="5"/>
      <c r="D173" s="5"/>
      <c r="E173" s="19"/>
      <c r="F173" s="20"/>
      <c r="G173" s="5"/>
      <c r="H173" s="20"/>
      <c r="I173" s="5"/>
      <c r="J173" s="20"/>
      <c r="K173" s="20"/>
      <c r="L173" s="5"/>
      <c r="M173" s="5"/>
      <c r="N173" s="20"/>
      <c r="O173" s="6"/>
      <c r="P173" s="5"/>
      <c r="Q173" s="20"/>
      <c r="R173" s="5"/>
      <c r="S173" s="5"/>
      <c r="T173" s="20"/>
      <c r="U173" s="5"/>
    </row>
    <row r="174" spans="1:21" ht="17.45" customHeight="1" x14ac:dyDescent="0.3">
      <c r="A174" s="5"/>
      <c r="B174" s="5"/>
      <c r="C174" s="5"/>
      <c r="D174" s="5"/>
      <c r="E174" s="19"/>
      <c r="F174" s="20"/>
      <c r="G174" s="5"/>
      <c r="H174" s="20"/>
      <c r="I174" s="5"/>
      <c r="J174" s="20"/>
      <c r="K174" s="20"/>
      <c r="L174" s="5"/>
      <c r="M174" s="5"/>
      <c r="N174" s="20"/>
      <c r="O174" s="6"/>
      <c r="P174" s="5"/>
      <c r="Q174" s="20"/>
      <c r="R174" s="5"/>
      <c r="S174" s="5"/>
      <c r="T174" s="20"/>
      <c r="U174" s="5"/>
    </row>
    <row r="175" spans="1:21" ht="17.45" customHeight="1" x14ac:dyDescent="0.3">
      <c r="A175" s="5"/>
      <c r="B175" s="5"/>
      <c r="C175" s="5"/>
      <c r="D175" s="5"/>
      <c r="E175" s="19"/>
      <c r="F175" s="20"/>
      <c r="G175" s="5"/>
      <c r="H175" s="20"/>
      <c r="I175" s="5"/>
      <c r="J175" s="20"/>
      <c r="K175" s="20"/>
      <c r="L175" s="5"/>
      <c r="M175" s="5"/>
      <c r="N175" s="20"/>
      <c r="O175" s="6"/>
      <c r="P175" s="5"/>
      <c r="Q175" s="20"/>
      <c r="R175" s="5"/>
      <c r="S175" s="5"/>
      <c r="T175" s="20"/>
      <c r="U175" s="5"/>
    </row>
    <row r="176" spans="1:21" ht="17.45" customHeight="1" x14ac:dyDescent="0.3">
      <c r="A176" s="5"/>
      <c r="B176" s="5"/>
      <c r="C176" s="5"/>
      <c r="D176" s="5"/>
      <c r="E176" s="19"/>
      <c r="F176" s="20"/>
      <c r="G176" s="5"/>
      <c r="H176" s="20"/>
      <c r="I176" s="5"/>
      <c r="J176" s="20"/>
      <c r="K176" s="20"/>
      <c r="L176" s="5"/>
      <c r="M176" s="5"/>
      <c r="N176" s="20"/>
      <c r="O176" s="6"/>
      <c r="P176" s="5"/>
      <c r="Q176" s="20"/>
      <c r="R176" s="5"/>
      <c r="S176" s="5"/>
      <c r="T176" s="20"/>
      <c r="U176" s="5"/>
    </row>
    <row r="177" spans="1:21" ht="17.45" customHeight="1" x14ac:dyDescent="0.3">
      <c r="A177" s="5"/>
      <c r="B177" s="5"/>
      <c r="C177" s="5"/>
      <c r="D177" s="5"/>
      <c r="E177" s="19"/>
      <c r="F177" s="20"/>
      <c r="G177" s="5"/>
      <c r="H177" s="20"/>
      <c r="I177" s="5"/>
      <c r="J177" s="20"/>
      <c r="K177" s="20"/>
      <c r="L177" s="5"/>
      <c r="M177" s="5"/>
      <c r="N177" s="20"/>
      <c r="O177" s="6"/>
      <c r="P177" s="5"/>
      <c r="Q177" s="20"/>
      <c r="R177" s="5"/>
      <c r="S177" s="5"/>
      <c r="T177" s="20"/>
      <c r="U177" s="5"/>
    </row>
    <row r="178" spans="1:21" ht="17.45" customHeight="1" x14ac:dyDescent="0.3">
      <c r="A178" s="5"/>
      <c r="B178" s="5"/>
      <c r="C178" s="5"/>
      <c r="D178" s="5"/>
      <c r="E178" s="19"/>
      <c r="F178" s="20"/>
      <c r="G178" s="5"/>
      <c r="H178" s="20"/>
      <c r="I178" s="5"/>
      <c r="J178" s="20"/>
      <c r="K178" s="20"/>
      <c r="L178" s="5"/>
      <c r="M178" s="5"/>
      <c r="N178" s="20"/>
      <c r="O178" s="6"/>
      <c r="P178" s="5"/>
      <c r="Q178" s="20"/>
      <c r="R178" s="5"/>
      <c r="S178" s="5"/>
      <c r="T178" s="20"/>
      <c r="U178" s="5"/>
    </row>
    <row r="179" spans="1:21" ht="17.45" customHeight="1" x14ac:dyDescent="0.3">
      <c r="A179" s="5"/>
      <c r="B179" s="5"/>
      <c r="C179" s="5"/>
      <c r="D179" s="5"/>
      <c r="E179" s="19"/>
      <c r="F179" s="20"/>
      <c r="G179" s="5"/>
      <c r="H179" s="20"/>
      <c r="I179" s="5"/>
      <c r="J179" s="20"/>
      <c r="K179" s="20"/>
      <c r="L179" s="5"/>
      <c r="M179" s="5"/>
      <c r="N179" s="20"/>
      <c r="O179" s="6"/>
      <c r="P179" s="5"/>
      <c r="Q179" s="20"/>
      <c r="R179" s="5"/>
      <c r="S179" s="5"/>
      <c r="T179" s="20"/>
      <c r="U179" s="5"/>
    </row>
    <row r="180" spans="1:21" ht="17.45" customHeight="1" x14ac:dyDescent="0.3">
      <c r="A180" s="5"/>
      <c r="B180" s="5"/>
      <c r="C180" s="5"/>
      <c r="D180" s="5"/>
      <c r="E180" s="19"/>
      <c r="F180" s="20"/>
      <c r="G180" s="5"/>
      <c r="H180" s="20"/>
      <c r="I180" s="5"/>
      <c r="J180" s="20"/>
      <c r="K180" s="20"/>
      <c r="L180" s="5"/>
      <c r="M180" s="5"/>
      <c r="N180" s="20"/>
      <c r="O180" s="6"/>
      <c r="P180" s="5"/>
      <c r="Q180" s="20"/>
      <c r="R180" s="5"/>
      <c r="S180" s="5"/>
      <c r="T180" s="20"/>
      <c r="U180" s="5"/>
    </row>
    <row r="181" spans="1:21" ht="17.45" customHeight="1" x14ac:dyDescent="0.3">
      <c r="A181" s="5"/>
      <c r="B181" s="5"/>
      <c r="C181" s="5"/>
      <c r="D181" s="5"/>
      <c r="E181" s="19"/>
      <c r="F181" s="20"/>
      <c r="G181" s="5"/>
      <c r="H181" s="20"/>
      <c r="I181" s="5"/>
      <c r="J181" s="20"/>
      <c r="K181" s="20"/>
      <c r="L181" s="5"/>
      <c r="M181" s="5"/>
      <c r="N181" s="20"/>
      <c r="O181" s="6"/>
      <c r="P181" s="5"/>
      <c r="Q181" s="20"/>
      <c r="R181" s="5"/>
      <c r="S181" s="5"/>
      <c r="T181" s="20"/>
      <c r="U181" s="5"/>
    </row>
    <row r="182" spans="1:21" ht="17.45" customHeight="1" x14ac:dyDescent="0.3">
      <c r="A182" s="5"/>
      <c r="B182" s="5"/>
      <c r="C182" s="5"/>
      <c r="D182" s="5"/>
      <c r="E182" s="19"/>
      <c r="F182" s="20"/>
      <c r="G182" s="5"/>
      <c r="H182" s="20"/>
      <c r="I182" s="5"/>
      <c r="J182" s="20"/>
      <c r="K182" s="20"/>
      <c r="L182" s="5"/>
      <c r="M182" s="5"/>
      <c r="N182" s="20"/>
      <c r="O182" s="6"/>
      <c r="P182" s="5"/>
      <c r="Q182" s="20"/>
      <c r="R182" s="5"/>
      <c r="S182" s="5"/>
      <c r="T182" s="20"/>
      <c r="U182" s="5"/>
    </row>
    <row r="183" spans="1:21" ht="17.45" customHeight="1" x14ac:dyDescent="0.3">
      <c r="A183" s="5"/>
      <c r="B183" s="5"/>
      <c r="C183" s="5"/>
      <c r="D183" s="5"/>
      <c r="E183" s="19"/>
      <c r="F183" s="20"/>
      <c r="G183" s="5"/>
      <c r="H183" s="20"/>
      <c r="I183" s="5"/>
      <c r="J183" s="20"/>
      <c r="K183" s="20"/>
      <c r="L183" s="5"/>
      <c r="M183" s="5"/>
      <c r="N183" s="20"/>
      <c r="O183" s="6"/>
      <c r="P183" s="5"/>
      <c r="Q183" s="20"/>
      <c r="R183" s="5"/>
      <c r="S183" s="5"/>
      <c r="T183" s="20"/>
      <c r="U183" s="5"/>
    </row>
    <row r="184" spans="1:21" ht="17.45" customHeight="1" x14ac:dyDescent="0.3">
      <c r="A184" s="5"/>
      <c r="B184" s="5"/>
      <c r="C184" s="5"/>
      <c r="D184" s="5"/>
      <c r="E184" s="19"/>
      <c r="F184" s="20"/>
      <c r="G184" s="5"/>
      <c r="H184" s="20"/>
      <c r="I184" s="5"/>
      <c r="J184" s="20"/>
      <c r="K184" s="20"/>
      <c r="L184" s="5"/>
      <c r="M184" s="5"/>
      <c r="N184" s="20"/>
      <c r="O184" s="6"/>
      <c r="P184" s="5"/>
      <c r="Q184" s="20"/>
      <c r="R184" s="5"/>
      <c r="S184" s="5"/>
      <c r="T184" s="20"/>
      <c r="U184" s="5"/>
    </row>
    <row r="185" spans="1:21" ht="17.45" customHeight="1" x14ac:dyDescent="0.3">
      <c r="A185" s="148"/>
      <c r="B185" s="148"/>
      <c r="C185" s="148"/>
      <c r="D185" s="148"/>
      <c r="E185" s="149"/>
      <c r="F185" s="150"/>
      <c r="G185" s="148"/>
      <c r="H185" s="150"/>
      <c r="I185" s="148"/>
      <c r="J185" s="150"/>
      <c r="K185" s="150"/>
      <c r="L185" s="148"/>
      <c r="M185" s="148"/>
      <c r="N185" s="150"/>
      <c r="O185" s="151"/>
      <c r="P185" s="148"/>
      <c r="Q185" s="150"/>
      <c r="R185" s="148"/>
      <c r="S185" s="148"/>
      <c r="T185" s="150"/>
      <c r="U185" s="148"/>
    </row>
    <row r="186" spans="1:21" ht="16.5" customHeight="1" x14ac:dyDescent="0.3"/>
    <row r="187" spans="1:21" ht="16.5" customHeight="1" x14ac:dyDescent="0.3"/>
    <row r="188" spans="1:21" ht="16.5" customHeight="1" x14ac:dyDescent="0.3"/>
    <row r="189" spans="1:21" ht="16.5" customHeight="1" x14ac:dyDescent="0.3"/>
    <row r="190" spans="1:21" ht="16.5" customHeight="1" x14ac:dyDescent="0.3"/>
    <row r="191" spans="1:21" ht="16.5" customHeight="1" x14ac:dyDescent="0.3"/>
    <row r="192" spans="1:21" ht="16.5" customHeight="1" x14ac:dyDescent="0.3"/>
    <row r="193" spans="14:14" ht="16.5" customHeight="1" x14ac:dyDescent="0.3">
      <c r="N193" s="1"/>
    </row>
  </sheetData>
  <mergeCells count="75">
    <mergeCell ref="B7:C7"/>
    <mergeCell ref="A12:C12"/>
    <mergeCell ref="D1:N2"/>
    <mergeCell ref="D4:N4"/>
    <mergeCell ref="D5:N5"/>
    <mergeCell ref="D8:H8"/>
    <mergeCell ref="J8:N8"/>
    <mergeCell ref="A11:C11"/>
    <mergeCell ref="A13:C13"/>
    <mergeCell ref="A14:C14"/>
    <mergeCell ref="A26:C26"/>
    <mergeCell ref="A18:C18"/>
    <mergeCell ref="A19:C19"/>
    <mergeCell ref="A20:C20"/>
    <mergeCell ref="A21:C21"/>
    <mergeCell ref="A22:C22"/>
    <mergeCell ref="A23:C23"/>
    <mergeCell ref="A24:C24"/>
    <mergeCell ref="A25:C25"/>
    <mergeCell ref="A15:C15"/>
    <mergeCell ref="A16:C16"/>
    <mergeCell ref="A17:C17"/>
    <mergeCell ref="A27:C27"/>
    <mergeCell ref="A28:C28"/>
    <mergeCell ref="A29:C29"/>
    <mergeCell ref="A30:C30"/>
    <mergeCell ref="A31:C31"/>
    <mergeCell ref="A32:C32"/>
    <mergeCell ref="A33:C33"/>
    <mergeCell ref="A34:C34"/>
    <mergeCell ref="A35:C35"/>
    <mergeCell ref="A36:C36"/>
    <mergeCell ref="A42:C42"/>
    <mergeCell ref="A43:C43"/>
    <mergeCell ref="A44:C44"/>
    <mergeCell ref="A50:C50"/>
    <mergeCell ref="A51:C51"/>
    <mergeCell ref="A45:C45"/>
    <mergeCell ref="A46:C46"/>
    <mergeCell ref="A47:C47"/>
    <mergeCell ref="A48:C48"/>
    <mergeCell ref="A49:C49"/>
    <mergeCell ref="A37:C37"/>
    <mergeCell ref="A38:C38"/>
    <mergeCell ref="A39:C39"/>
    <mergeCell ref="A40:C40"/>
    <mergeCell ref="A41:C41"/>
    <mergeCell ref="A55:C55"/>
    <mergeCell ref="A56:C56"/>
    <mergeCell ref="A52:C52"/>
    <mergeCell ref="A53:C53"/>
    <mergeCell ref="A54:C54"/>
    <mergeCell ref="A64:C64"/>
    <mergeCell ref="A65:C65"/>
    <mergeCell ref="F67:G67"/>
    <mergeCell ref="A57:C57"/>
    <mergeCell ref="A58:C58"/>
    <mergeCell ref="A59:C59"/>
    <mergeCell ref="A60:C60"/>
    <mergeCell ref="A61:C61"/>
    <mergeCell ref="A62:C62"/>
    <mergeCell ref="A63:C63"/>
    <mergeCell ref="L67:M67"/>
    <mergeCell ref="G78:I78"/>
    <mergeCell ref="D93:N93"/>
    <mergeCell ref="D94:N94"/>
    <mergeCell ref="D95:N95"/>
    <mergeCell ref="G79:I79"/>
    <mergeCell ref="D97:N97"/>
    <mergeCell ref="G86:I86"/>
    <mergeCell ref="G87:H89"/>
    <mergeCell ref="J87:J88"/>
    <mergeCell ref="K87:K88"/>
    <mergeCell ref="L87:L88"/>
    <mergeCell ref="E92:O92"/>
  </mergeCells>
  <conditionalFormatting sqref="A11:N65">
    <cfRule type="expression" dxfId="23" priority="1">
      <formula>MOD(ROW(),2)=0</formula>
    </cfRule>
  </conditionalFormatting>
  <conditionalFormatting sqref="D11:D65 H11:H65 J11:J65 N11:N65">
    <cfRule type="cellIs" dxfId="22" priority="2" operator="greaterThan">
      <formula>0</formula>
    </cfRule>
  </conditionalFormatting>
  <conditionalFormatting sqref="D78:N86">
    <cfRule type="expression" dxfId="21" priority="5">
      <formula>MOD(ROW(),2)=0</formula>
    </cfRule>
  </conditionalFormatting>
  <conditionalFormatting sqref="H67">
    <cfRule type="cellIs" dxfId="20" priority="7" operator="greaterThan">
      <formula>0</formula>
    </cfRule>
  </conditionalFormatting>
  <conditionalFormatting sqref="N67">
    <cfRule type="cellIs" dxfId="19" priority="6" operator="greaterThan">
      <formula>0</formula>
    </cfRule>
  </conditionalFormatting>
  <dataValidations count="3">
    <dataValidation allowBlank="1" showErrorMessage="1" sqref="H67:I67 F67 L67" xr:uid="{55B100A0-28C5-4075-B7B2-CFA6ABB7A5C0}"/>
    <dataValidation type="whole" allowBlank="1" showInputMessage="1" showErrorMessage="1" sqref="D11" xr:uid="{5C5854DC-5912-4A03-AE9D-458230CB317F}">
      <formula1>0</formula1>
      <formula2>1</formula2>
    </dataValidation>
    <dataValidation type="whole" allowBlank="1" showInputMessage="1" showErrorMessage="1" sqref="F68:F70 F66" xr:uid="{C6364AD2-01FF-40BA-9653-AB1C4D0C7184}">
      <formula1>0</formula1>
      <formula2>10000</formula2>
    </dataValidation>
  </dataValidations>
  <printOptions horizontalCentered="1" verticalCentered="1"/>
  <pageMargins left="0.7" right="0.7" top="0.75" bottom="0.75" header="0.3" footer="0.3"/>
  <pageSetup scale="39" fitToHeight="0" orientation="landscape" r:id="rId1"/>
  <headerFooter>
    <oddFooter>&amp;L&amp;A&amp;RPage &amp;P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41" r:id="rId4" name="Scroll Bar 1">
              <controlPr locked="0" defaultSize="0" autoPict="0">
                <anchor moveWithCells="1">
                  <from>
                    <xdr:col>3</xdr:col>
                    <xdr:colOff>0</xdr:colOff>
                    <xdr:row>72</xdr:row>
                    <xdr:rowOff>9525</xdr:rowOff>
                  </from>
                  <to>
                    <xdr:col>5</xdr:col>
                    <xdr:colOff>200025</xdr:colOff>
                    <xdr:row>72</xdr:row>
                    <xdr:rowOff>238125</xdr:rowOff>
                  </to>
                </anchor>
              </controlPr>
            </control>
          </mc:Choice>
        </mc:AlternateContent>
        <mc:AlternateContent xmlns:mc="http://schemas.openxmlformats.org/markup-compatibility/2006">
          <mc:Choice Requires="x14">
            <control shapeId="10242" r:id="rId5" name="Scroll Bar 2">
              <controlPr locked="0" defaultSize="0" autoPict="0">
                <anchor moveWithCells="1">
                  <from>
                    <xdr:col>11</xdr:col>
                    <xdr:colOff>866775</xdr:colOff>
                    <xdr:row>78</xdr:row>
                    <xdr:rowOff>0</xdr:rowOff>
                  </from>
                  <to>
                    <xdr:col>13</xdr:col>
                    <xdr:colOff>828675</xdr:colOff>
                    <xdr:row>78</xdr:row>
                    <xdr:rowOff>257175</xdr:rowOff>
                  </to>
                </anchor>
              </controlPr>
            </control>
          </mc:Choice>
        </mc:AlternateContent>
        <mc:AlternateContent xmlns:mc="http://schemas.openxmlformats.org/markup-compatibility/2006">
          <mc:Choice Requires="x14">
            <control shapeId="10243" r:id="rId6" name="Spinner 3">
              <controlPr locked="0" defaultSize="0" autoPict="0">
                <anchor moveWithCells="1" sizeWithCells="1">
                  <from>
                    <xdr:col>11</xdr:col>
                    <xdr:colOff>942975</xdr:colOff>
                    <xdr:row>81</xdr:row>
                    <xdr:rowOff>257175</xdr:rowOff>
                  </from>
                  <to>
                    <xdr:col>12</xdr:col>
                    <xdr:colOff>419100</xdr:colOff>
                    <xdr:row>83</xdr:row>
                    <xdr:rowOff>19050</xdr:rowOff>
                  </to>
                </anchor>
              </controlPr>
            </control>
          </mc:Choice>
        </mc:AlternateContent>
        <mc:AlternateContent xmlns:mc="http://schemas.openxmlformats.org/markup-compatibility/2006">
          <mc:Choice Requires="x14">
            <control shapeId="10244" r:id="rId7" name="Button 4">
              <controlPr defaultSize="0" print="0" autoFill="0" autoPict="0" macro="[0]!clearUnlockedCells.clearUnlockedCells">
                <anchor moveWithCells="1" sizeWithCells="1">
                  <from>
                    <xdr:col>14</xdr:col>
                    <xdr:colOff>381000</xdr:colOff>
                    <xdr:row>7</xdr:row>
                    <xdr:rowOff>66675</xdr:rowOff>
                  </from>
                  <to>
                    <xdr:col>16</xdr:col>
                    <xdr:colOff>95250</xdr:colOff>
                    <xdr:row>9</xdr:row>
                    <xdr:rowOff>200025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BC4217-82A8-49D8-A164-2EE7EFC0CFB8}">
  <sheetPr>
    <pageSetUpPr fitToPage="1"/>
  </sheetPr>
  <dimension ref="A1:W181"/>
  <sheetViews>
    <sheetView showGridLines="0" zoomScale="75" zoomScaleNormal="75" workbookViewId="0">
      <pane ySplit="10" topLeftCell="A11" activePane="bottomLeft" state="frozen"/>
      <selection pane="bottomLeft" activeCell="A21" sqref="A21"/>
    </sheetView>
  </sheetViews>
  <sheetFormatPr defaultColWidth="8.7109375" defaultRowHeight="16.5" x14ac:dyDescent="0.3"/>
  <cols>
    <col min="1" max="1" width="53.42578125" style="1" customWidth="1"/>
    <col min="2" max="2" width="14" style="1" customWidth="1"/>
    <col min="3" max="3" width="42.5703125" style="1" customWidth="1"/>
    <col min="4" max="4" width="10.85546875" style="1" customWidth="1"/>
    <col min="5" max="5" width="12.7109375" style="1" customWidth="1"/>
    <col min="6" max="6" width="13.42578125" style="1" customWidth="1"/>
    <col min="7" max="7" width="12.7109375" style="1" customWidth="1"/>
    <col min="8" max="8" width="26.85546875" style="1" customWidth="1"/>
    <col min="9" max="9" width="16.5703125" style="1" customWidth="1"/>
    <col min="10" max="10" width="12.28515625" style="1" customWidth="1"/>
    <col min="11" max="12" width="14.140625" style="1" customWidth="1"/>
    <col min="13" max="13" width="12.85546875" style="1" customWidth="1"/>
    <col min="14" max="14" width="26.5703125" style="43" customWidth="1"/>
    <col min="15" max="18" width="14.140625" style="1" customWidth="1"/>
    <col min="19" max="19" width="7.140625" style="1" customWidth="1"/>
    <col min="20" max="21" width="14.140625" style="1" customWidth="1"/>
    <col min="22" max="16384" width="8.7109375" style="1"/>
  </cols>
  <sheetData>
    <row r="1" spans="1:21" ht="16.5" customHeight="1" x14ac:dyDescent="0.3">
      <c r="D1" s="166"/>
      <c r="E1" s="166"/>
      <c r="F1" s="166"/>
      <c r="G1" s="166"/>
      <c r="H1" s="166"/>
      <c r="I1" s="166"/>
      <c r="J1" s="166"/>
      <c r="K1" s="166"/>
      <c r="L1" s="166"/>
      <c r="M1" s="166"/>
      <c r="N1" s="166"/>
      <c r="O1" s="88"/>
      <c r="P1" s="88"/>
      <c r="Q1" s="88"/>
      <c r="R1" s="88"/>
      <c r="S1" s="88"/>
      <c r="T1" s="88"/>
      <c r="U1" s="88"/>
    </row>
    <row r="2" spans="1:21" ht="17.100000000000001" customHeight="1" thickBot="1" x14ac:dyDescent="0.35">
      <c r="C2" s="42" t="s">
        <v>0</v>
      </c>
      <c r="D2" s="167"/>
      <c r="E2" s="167"/>
      <c r="F2" s="167"/>
      <c r="G2" s="167"/>
      <c r="H2" s="167"/>
      <c r="I2" s="167"/>
      <c r="J2" s="167"/>
      <c r="K2" s="167"/>
      <c r="L2" s="167"/>
      <c r="M2" s="167"/>
      <c r="N2" s="167"/>
      <c r="O2" s="88"/>
      <c r="P2" s="88"/>
      <c r="Q2" s="88"/>
      <c r="R2" s="88"/>
      <c r="S2" s="88"/>
      <c r="T2" s="88"/>
      <c r="U2" s="88"/>
    </row>
    <row r="3" spans="1:21" ht="21" customHeight="1" thickTop="1" x14ac:dyDescent="0.35">
      <c r="A3" s="2"/>
      <c r="B3" s="2"/>
      <c r="D3" s="38"/>
      <c r="E3" s="38"/>
      <c r="F3" s="4"/>
      <c r="G3" s="3"/>
      <c r="H3" s="4"/>
      <c r="I3" s="3"/>
      <c r="J3" s="4"/>
      <c r="K3" s="4"/>
      <c r="L3" s="3"/>
      <c r="M3" s="3"/>
      <c r="N3" s="4"/>
      <c r="O3" s="156"/>
      <c r="P3" s="3"/>
      <c r="Q3" s="4"/>
      <c r="R3" s="3"/>
      <c r="S3" s="3"/>
      <c r="T3" s="4"/>
      <c r="U3" s="3"/>
    </row>
    <row r="4" spans="1:21" ht="16.5" customHeight="1" x14ac:dyDescent="0.35">
      <c r="B4" s="34"/>
      <c r="C4" s="38"/>
      <c r="D4" s="168"/>
      <c r="E4" s="168"/>
      <c r="F4" s="168"/>
      <c r="G4" s="168"/>
      <c r="H4" s="168"/>
      <c r="I4" s="168"/>
      <c r="J4" s="168"/>
      <c r="K4" s="168"/>
      <c r="L4" s="168"/>
      <c r="M4" s="168"/>
      <c r="N4" s="168"/>
      <c r="O4" s="157"/>
      <c r="P4" s="32"/>
      <c r="Q4" s="32"/>
      <c r="R4" s="32"/>
      <c r="S4" s="32"/>
      <c r="T4" s="32"/>
      <c r="U4" s="32"/>
    </row>
    <row r="5" spans="1:21" ht="26.45" customHeight="1" thickBot="1" x14ac:dyDescent="0.4">
      <c r="A5" s="34"/>
      <c r="B5" s="34"/>
      <c r="C5" s="42" t="s">
        <v>1</v>
      </c>
      <c r="D5" s="169"/>
      <c r="E5" s="169"/>
      <c r="F5" s="169"/>
      <c r="G5" s="169"/>
      <c r="H5" s="169"/>
      <c r="I5" s="169"/>
      <c r="J5" s="169"/>
      <c r="K5" s="169"/>
      <c r="L5" s="169"/>
      <c r="M5" s="169"/>
      <c r="N5" s="169"/>
      <c r="O5" s="157"/>
      <c r="P5" s="32"/>
      <c r="Q5" s="32"/>
      <c r="R5" s="32"/>
      <c r="S5" s="32"/>
      <c r="T5" s="32"/>
      <c r="U5" s="32"/>
    </row>
    <row r="6" spans="1:21" ht="21" customHeight="1" thickTop="1" x14ac:dyDescent="0.35">
      <c r="D6" s="32"/>
      <c r="E6" s="32"/>
      <c r="F6" s="32"/>
      <c r="G6" s="32"/>
      <c r="H6" s="32"/>
      <c r="I6" s="32"/>
      <c r="J6" s="32"/>
      <c r="K6" s="32"/>
      <c r="L6" s="32"/>
      <c r="M6" s="32"/>
      <c r="N6" s="31"/>
      <c r="O6" s="32"/>
      <c r="P6" s="32"/>
      <c r="Q6" s="32"/>
      <c r="R6" s="32"/>
      <c r="S6" s="32"/>
      <c r="T6" s="32"/>
      <c r="U6" s="32"/>
    </row>
    <row r="7" spans="1:21" ht="17.45" customHeight="1" x14ac:dyDescent="0.3">
      <c r="A7" s="5"/>
      <c r="B7" s="184"/>
      <c r="C7" s="184"/>
      <c r="D7" s="5"/>
      <c r="E7" s="19"/>
      <c r="F7" s="20"/>
      <c r="G7" s="5"/>
      <c r="H7" s="20"/>
      <c r="I7" s="5"/>
      <c r="J7" s="20"/>
      <c r="K7" s="20"/>
      <c r="L7" s="5"/>
      <c r="M7" s="5"/>
      <c r="N7" s="20"/>
      <c r="O7" s="6"/>
      <c r="P7" s="5"/>
      <c r="Q7" s="20"/>
      <c r="R7" s="5"/>
      <c r="S7" s="5"/>
      <c r="T7" s="20"/>
      <c r="U7" s="5"/>
    </row>
    <row r="8" spans="1:21" ht="21" customHeight="1" x14ac:dyDescent="0.35">
      <c r="A8" s="38" t="s">
        <v>113</v>
      </c>
      <c r="B8" s="38"/>
      <c r="C8" s="38"/>
      <c r="D8" s="185" t="s">
        <v>3</v>
      </c>
      <c r="E8" s="185"/>
      <c r="F8" s="185"/>
      <c r="G8" s="185"/>
      <c r="H8" s="185"/>
      <c r="I8" s="38"/>
      <c r="J8" s="186" t="s">
        <v>4</v>
      </c>
      <c r="K8" s="186"/>
      <c r="L8" s="186"/>
      <c r="M8" s="186"/>
      <c r="N8" s="186"/>
      <c r="O8" s="39"/>
      <c r="P8" s="39"/>
      <c r="Q8" s="39"/>
      <c r="R8" s="39"/>
      <c r="S8" s="39"/>
      <c r="T8" s="39"/>
      <c r="U8" s="39"/>
    </row>
    <row r="9" spans="1:21" ht="21" customHeight="1" x14ac:dyDescent="0.35">
      <c r="A9" s="40"/>
      <c r="B9" s="40"/>
      <c r="C9" s="40"/>
      <c r="D9" s="80"/>
      <c r="E9" s="53"/>
      <c r="F9" s="53"/>
      <c r="G9" s="53"/>
      <c r="H9" s="53"/>
      <c r="I9" s="36"/>
      <c r="J9" s="55"/>
      <c r="K9" s="55"/>
      <c r="L9" s="55"/>
      <c r="M9" s="83"/>
      <c r="N9" s="83"/>
      <c r="O9" s="37"/>
      <c r="P9" s="37"/>
      <c r="Q9" s="37"/>
      <c r="R9" s="37"/>
      <c r="S9" s="37"/>
      <c r="T9" s="37"/>
      <c r="U9" s="37"/>
    </row>
    <row r="10" spans="1:21" ht="20.25" x14ac:dyDescent="0.35">
      <c r="A10" s="36"/>
      <c r="B10" s="36"/>
      <c r="C10" s="36"/>
      <c r="D10" s="53" t="s">
        <v>5</v>
      </c>
      <c r="E10" s="54"/>
      <c r="F10" s="53" t="s">
        <v>6</v>
      </c>
      <c r="G10" s="54"/>
      <c r="H10" s="81" t="s">
        <v>7</v>
      </c>
      <c r="J10" s="83" t="s">
        <v>5</v>
      </c>
      <c r="K10" s="56"/>
      <c r="L10" s="83" t="s">
        <v>6</v>
      </c>
      <c r="M10" s="56"/>
      <c r="N10" s="84" t="s">
        <v>7</v>
      </c>
      <c r="P10" s="37"/>
      <c r="S10" s="37"/>
      <c r="T10" s="37"/>
    </row>
    <row r="11" spans="1:21" s="66" customFormat="1" ht="20.25" x14ac:dyDescent="0.35">
      <c r="A11" s="181" t="s">
        <v>114</v>
      </c>
      <c r="B11" s="182"/>
      <c r="C11" s="183"/>
      <c r="D11" s="119">
        <v>1</v>
      </c>
      <c r="E11" s="122" t="s">
        <v>9</v>
      </c>
      <c r="F11" s="122">
        <v>90</v>
      </c>
      <c r="G11" s="122" t="s">
        <v>10</v>
      </c>
      <c r="H11" s="122">
        <f>IF(D11&gt;1, "0", D11*F11)</f>
        <v>90</v>
      </c>
      <c r="I11" s="144"/>
      <c r="J11" s="164">
        <f>D11</f>
        <v>1</v>
      </c>
      <c r="K11" s="122" t="s">
        <v>9</v>
      </c>
      <c r="L11" s="122">
        <v>102</v>
      </c>
      <c r="M11" s="122" t="s">
        <v>10</v>
      </c>
      <c r="N11" s="138">
        <f>(J11*L11)</f>
        <v>102</v>
      </c>
      <c r="O11" s="65"/>
    </row>
    <row r="12" spans="1:21" s="66" customFormat="1" ht="20.25" x14ac:dyDescent="0.35">
      <c r="A12" s="158" t="s">
        <v>115</v>
      </c>
      <c r="B12" s="142"/>
      <c r="C12" s="143"/>
      <c r="D12" s="119">
        <v>1</v>
      </c>
      <c r="E12" s="122" t="s">
        <v>9</v>
      </c>
      <c r="F12" s="122">
        <v>84</v>
      </c>
      <c r="G12" s="122" t="s">
        <v>10</v>
      </c>
      <c r="H12" s="122">
        <f>IF(D12&gt;1, "0", D12*F12)</f>
        <v>84</v>
      </c>
      <c r="I12" s="144"/>
      <c r="J12" s="164">
        <v>1</v>
      </c>
      <c r="K12" s="122" t="s">
        <v>116</v>
      </c>
      <c r="L12" s="122">
        <v>108</v>
      </c>
      <c r="M12" s="122" t="s">
        <v>10</v>
      </c>
      <c r="N12" s="138">
        <f>(J12*L12)</f>
        <v>108</v>
      </c>
      <c r="O12" s="65"/>
    </row>
    <row r="13" spans="1:21" s="67" customFormat="1" ht="20.25" x14ac:dyDescent="0.35">
      <c r="A13" s="192" t="s">
        <v>117</v>
      </c>
      <c r="B13" s="193"/>
      <c r="C13" s="194"/>
      <c r="D13" s="120">
        <v>0</v>
      </c>
      <c r="E13" s="122" t="s">
        <v>9</v>
      </c>
      <c r="F13" s="122">
        <v>3</v>
      </c>
      <c r="G13" s="122" t="s">
        <v>10</v>
      </c>
      <c r="H13" s="122">
        <f>IF(D13&gt;574, "0", D13*F13)</f>
        <v>0</v>
      </c>
      <c r="I13" s="144"/>
      <c r="J13" s="164">
        <f>D13</f>
        <v>0</v>
      </c>
      <c r="K13" s="122" t="s">
        <v>9</v>
      </c>
      <c r="L13" s="122">
        <v>3</v>
      </c>
      <c r="M13" s="122" t="s">
        <v>10</v>
      </c>
      <c r="N13" s="138">
        <f>J13*L13</f>
        <v>0</v>
      </c>
      <c r="O13" s="65"/>
    </row>
    <row r="14" spans="1:21" s="67" customFormat="1" ht="20.25" x14ac:dyDescent="0.35">
      <c r="A14" s="192" t="s">
        <v>118</v>
      </c>
      <c r="B14" s="193"/>
      <c r="C14" s="194"/>
      <c r="D14" s="120">
        <v>0</v>
      </c>
      <c r="E14" s="122" t="s">
        <v>9</v>
      </c>
      <c r="F14" s="122">
        <v>7</v>
      </c>
      <c r="G14" s="122" t="s">
        <v>10</v>
      </c>
      <c r="H14" s="122">
        <f>IF(D14&gt;574, "0", D14*F14)</f>
        <v>0</v>
      </c>
      <c r="I14" s="144"/>
      <c r="J14" s="164">
        <f>D14</f>
        <v>0</v>
      </c>
      <c r="K14" s="122" t="s">
        <v>9</v>
      </c>
      <c r="L14" s="122">
        <v>61</v>
      </c>
      <c r="M14" s="122" t="s">
        <v>10</v>
      </c>
      <c r="N14" s="138">
        <f>J14*L14</f>
        <v>0</v>
      </c>
      <c r="O14" s="65"/>
    </row>
    <row r="15" spans="1:21" s="67" customFormat="1" ht="20.25" x14ac:dyDescent="0.35">
      <c r="A15" s="192" t="s">
        <v>119</v>
      </c>
      <c r="B15" s="193"/>
      <c r="C15" s="194"/>
      <c r="D15" s="120">
        <v>0</v>
      </c>
      <c r="E15" s="122" t="s">
        <v>9</v>
      </c>
      <c r="F15" s="125">
        <v>7</v>
      </c>
      <c r="G15" s="122" t="s">
        <v>10</v>
      </c>
      <c r="H15" s="122">
        <f>IF(D15&gt;574, "0", D15*F15)</f>
        <v>0</v>
      </c>
      <c r="I15" s="144"/>
      <c r="J15" s="164">
        <f>ROUNDUP(D15*0.1,0)</f>
        <v>0</v>
      </c>
      <c r="K15" s="122" t="s">
        <v>9</v>
      </c>
      <c r="L15" s="122">
        <v>7</v>
      </c>
      <c r="M15" s="122" t="s">
        <v>10</v>
      </c>
      <c r="N15" s="138">
        <f>IF(J15&gt;32,"0",J15*L15)</f>
        <v>0</v>
      </c>
      <c r="O15" s="65" t="s">
        <v>14</v>
      </c>
    </row>
    <row r="16" spans="1:21" s="67" customFormat="1" ht="20.25" x14ac:dyDescent="0.35">
      <c r="A16" s="192" t="s">
        <v>120</v>
      </c>
      <c r="B16" s="193"/>
      <c r="C16" s="194"/>
      <c r="D16" s="120">
        <v>0</v>
      </c>
      <c r="E16" s="122" t="s">
        <v>9</v>
      </c>
      <c r="F16" s="125"/>
      <c r="G16" s="122" t="s">
        <v>10</v>
      </c>
      <c r="H16" s="122">
        <f>IF(D16&gt;574, "0", D16*F16)</f>
        <v>0</v>
      </c>
      <c r="I16" s="144"/>
      <c r="J16" s="164">
        <f>ROUNDUP(D16*0.1,0)</f>
        <v>0</v>
      </c>
      <c r="K16" s="122" t="s">
        <v>9</v>
      </c>
      <c r="L16" s="122"/>
      <c r="M16" s="122" t="s">
        <v>10</v>
      </c>
      <c r="N16" s="138">
        <f>IF(J16&gt;32,"0",J16*L16)</f>
        <v>0</v>
      </c>
      <c r="O16" s="65"/>
    </row>
    <row r="17" spans="1:23" s="67" customFormat="1" ht="20.25" x14ac:dyDescent="0.35">
      <c r="A17" s="192" t="s">
        <v>121</v>
      </c>
      <c r="B17" s="193"/>
      <c r="C17" s="194"/>
      <c r="D17" s="120">
        <v>0</v>
      </c>
      <c r="E17" s="122" t="s">
        <v>9</v>
      </c>
      <c r="F17" s="125"/>
      <c r="G17" s="122" t="s">
        <v>10</v>
      </c>
      <c r="H17" s="122">
        <f>IF(D17&gt;574, "0", D17*F17)</f>
        <v>0</v>
      </c>
      <c r="I17" s="144"/>
      <c r="J17" s="164">
        <f>ROUNDUP(D17*0.1,0)</f>
        <v>0</v>
      </c>
      <c r="K17" s="122" t="s">
        <v>9</v>
      </c>
      <c r="L17" s="122"/>
      <c r="M17" s="122" t="s">
        <v>10</v>
      </c>
      <c r="N17" s="138">
        <f>IF(J17&gt;32,"0",J17*L17)</f>
        <v>0</v>
      </c>
      <c r="O17" s="65" t="s">
        <v>14</v>
      </c>
    </row>
    <row r="18" spans="1:23" s="67" customFormat="1" ht="20.25" x14ac:dyDescent="0.35">
      <c r="A18" s="181" t="s">
        <v>20</v>
      </c>
      <c r="B18" s="182"/>
      <c r="C18" s="183"/>
      <c r="D18" s="120">
        <v>0</v>
      </c>
      <c r="E18" s="122" t="s">
        <v>9</v>
      </c>
      <c r="F18" s="122">
        <v>12</v>
      </c>
      <c r="G18" s="122" t="s">
        <v>10</v>
      </c>
      <c r="H18" s="122">
        <f t="shared" ref="H18:H46" si="0">IF(D18&gt;574, "0", D18*F18)</f>
        <v>0</v>
      </c>
      <c r="I18" s="144"/>
      <c r="J18" s="164">
        <f t="shared" ref="J18:J28" si="1">D18</f>
        <v>0</v>
      </c>
      <c r="K18" s="122" t="s">
        <v>9</v>
      </c>
      <c r="L18" s="122">
        <v>12</v>
      </c>
      <c r="M18" s="122" t="s">
        <v>10</v>
      </c>
      <c r="N18" s="138">
        <f t="shared" ref="N18:N32" si="2">(J18*L18)</f>
        <v>0</v>
      </c>
      <c r="O18" s="65"/>
    </row>
    <row r="19" spans="1:23" s="67" customFormat="1" ht="20.25" x14ac:dyDescent="0.35">
      <c r="A19" s="181" t="s">
        <v>59</v>
      </c>
      <c r="B19" s="182"/>
      <c r="C19" s="183"/>
      <c r="D19" s="120">
        <v>0</v>
      </c>
      <c r="E19" s="122" t="s">
        <v>9</v>
      </c>
      <c r="F19" s="122">
        <v>15</v>
      </c>
      <c r="G19" s="122" t="s">
        <v>10</v>
      </c>
      <c r="H19" s="122">
        <f t="shared" ref="H19:H26" si="3">IF(D19&gt;574, "0", D19*F19)</f>
        <v>0</v>
      </c>
      <c r="I19" s="138"/>
      <c r="J19" s="164">
        <f>D19</f>
        <v>0</v>
      </c>
      <c r="K19" s="122" t="s">
        <v>9</v>
      </c>
      <c r="L19" s="122">
        <v>21</v>
      </c>
      <c r="M19" s="122" t="s">
        <v>10</v>
      </c>
      <c r="N19" s="138">
        <f>(J19*L19)</f>
        <v>0</v>
      </c>
      <c r="O19" s="65"/>
    </row>
    <row r="20" spans="1:23" s="67" customFormat="1" ht="20.25" x14ac:dyDescent="0.35">
      <c r="A20" s="181" t="s">
        <v>60</v>
      </c>
      <c r="B20" s="182"/>
      <c r="C20" s="183"/>
      <c r="D20" s="120">
        <v>0</v>
      </c>
      <c r="E20" s="122" t="s">
        <v>9</v>
      </c>
      <c r="F20" s="122">
        <v>45</v>
      </c>
      <c r="G20" s="122" t="s">
        <v>10</v>
      </c>
      <c r="H20" s="122">
        <f t="shared" si="3"/>
        <v>0</v>
      </c>
      <c r="I20" s="138"/>
      <c r="J20" s="164">
        <f>D20</f>
        <v>0</v>
      </c>
      <c r="K20" s="122" t="s">
        <v>9</v>
      </c>
      <c r="L20" s="122">
        <v>61</v>
      </c>
      <c r="M20" s="122" t="s">
        <v>10</v>
      </c>
      <c r="N20" s="138">
        <f>(J20*L20)</f>
        <v>0</v>
      </c>
      <c r="O20" s="65"/>
    </row>
    <row r="21" spans="1:23" s="67" customFormat="1" ht="20.25" x14ac:dyDescent="0.35">
      <c r="A21" s="165" t="s">
        <v>24</v>
      </c>
      <c r="B21" s="142"/>
      <c r="C21" s="143"/>
      <c r="D21" s="120">
        <v>0</v>
      </c>
      <c r="E21" s="122" t="s">
        <v>9</v>
      </c>
      <c r="F21" s="122">
        <v>84</v>
      </c>
      <c r="G21" s="122" t="s">
        <v>10</v>
      </c>
      <c r="H21" s="122">
        <f t="shared" si="3"/>
        <v>0</v>
      </c>
      <c r="I21" s="138"/>
      <c r="J21" s="164">
        <f>D21</f>
        <v>0</v>
      </c>
      <c r="K21" s="122" t="s">
        <v>9</v>
      </c>
      <c r="L21" s="122">
        <v>108</v>
      </c>
      <c r="M21" s="122" t="s">
        <v>10</v>
      </c>
      <c r="N21" s="138">
        <f>(J21*L21)</f>
        <v>0</v>
      </c>
      <c r="O21" s="65"/>
    </row>
    <row r="22" spans="1:23" s="67" customFormat="1" ht="20.25" x14ac:dyDescent="0.35">
      <c r="A22" s="181" t="s">
        <v>23</v>
      </c>
      <c r="B22" s="182"/>
      <c r="C22" s="183"/>
      <c r="D22" s="120">
        <v>0</v>
      </c>
      <c r="E22" s="122" t="s">
        <v>9</v>
      </c>
      <c r="F22" s="122">
        <v>38</v>
      </c>
      <c r="G22" s="122" t="s">
        <v>10</v>
      </c>
      <c r="H22" s="122">
        <f t="shared" si="3"/>
        <v>0</v>
      </c>
      <c r="I22" s="144"/>
      <c r="J22" s="164">
        <f>D22</f>
        <v>0</v>
      </c>
      <c r="K22" s="122" t="s">
        <v>9</v>
      </c>
      <c r="L22" s="122">
        <v>55</v>
      </c>
      <c r="M22" s="122" t="s">
        <v>10</v>
      </c>
      <c r="N22" s="138">
        <f>(J22*L22)</f>
        <v>0</v>
      </c>
      <c r="O22" s="65"/>
    </row>
    <row r="23" spans="1:23" s="67" customFormat="1" ht="20.25" x14ac:dyDescent="0.35">
      <c r="A23" s="181" t="s">
        <v>63</v>
      </c>
      <c r="B23" s="182"/>
      <c r="C23" s="183"/>
      <c r="D23" s="120">
        <v>0</v>
      </c>
      <c r="E23" s="122" t="s">
        <v>9</v>
      </c>
      <c r="F23" s="122">
        <v>43</v>
      </c>
      <c r="G23" s="122" t="s">
        <v>10</v>
      </c>
      <c r="H23" s="122">
        <f t="shared" si="3"/>
        <v>0</v>
      </c>
      <c r="I23" s="138"/>
      <c r="J23" s="164">
        <f>D23</f>
        <v>0</v>
      </c>
      <c r="K23" s="122" t="s">
        <v>9</v>
      </c>
      <c r="L23" s="122">
        <v>52</v>
      </c>
      <c r="M23" s="122" t="s">
        <v>10</v>
      </c>
      <c r="N23" s="138">
        <f>(J23*L23)</f>
        <v>0</v>
      </c>
      <c r="O23" s="65"/>
    </row>
    <row r="24" spans="1:23" s="67" customFormat="1" ht="20.25" x14ac:dyDescent="0.35">
      <c r="A24" s="178" t="s">
        <v>31</v>
      </c>
      <c r="B24" s="179"/>
      <c r="C24" s="180"/>
      <c r="D24" s="120">
        <v>0</v>
      </c>
      <c r="E24" s="122" t="s">
        <v>9</v>
      </c>
      <c r="F24" s="122">
        <v>1</v>
      </c>
      <c r="G24" s="122" t="s">
        <v>10</v>
      </c>
      <c r="H24" s="122">
        <f t="shared" si="3"/>
        <v>0</v>
      </c>
      <c r="I24" s="138"/>
      <c r="J24" s="164">
        <f>ROUNDUP(D24*0.1,0)</f>
        <v>0</v>
      </c>
      <c r="K24" s="122" t="s">
        <v>9</v>
      </c>
      <c r="L24" s="122">
        <v>1</v>
      </c>
      <c r="M24" s="122" t="s">
        <v>10</v>
      </c>
      <c r="N24" s="138">
        <f>IF(J24&gt;32,"0",J24*L24)</f>
        <v>0</v>
      </c>
      <c r="O24" s="65"/>
    </row>
    <row r="25" spans="1:23" s="67" customFormat="1" ht="20.25" x14ac:dyDescent="0.35">
      <c r="A25" s="181" t="s">
        <v>64</v>
      </c>
      <c r="B25" s="182"/>
      <c r="C25" s="183"/>
      <c r="D25" s="120">
        <v>0</v>
      </c>
      <c r="E25" s="122" t="s">
        <v>9</v>
      </c>
      <c r="F25" s="122">
        <v>51</v>
      </c>
      <c r="G25" s="122" t="s">
        <v>10</v>
      </c>
      <c r="H25" s="122">
        <f t="shared" si="3"/>
        <v>0</v>
      </c>
      <c r="I25" s="138"/>
      <c r="J25" s="164">
        <f>D25</f>
        <v>0</v>
      </c>
      <c r="K25" s="122" t="s">
        <v>9</v>
      </c>
      <c r="L25" s="122">
        <v>60</v>
      </c>
      <c r="M25" s="122" t="s">
        <v>10</v>
      </c>
      <c r="N25" s="138">
        <f>(J25*L25)</f>
        <v>0</v>
      </c>
      <c r="O25" s="65"/>
    </row>
    <row r="26" spans="1:23" s="67" customFormat="1" ht="20.25" x14ac:dyDescent="0.35">
      <c r="A26" s="178" t="s">
        <v>31</v>
      </c>
      <c r="B26" s="179"/>
      <c r="C26" s="180"/>
      <c r="D26" s="120">
        <v>0</v>
      </c>
      <c r="E26" s="122" t="s">
        <v>9</v>
      </c>
      <c r="F26" s="122">
        <v>1</v>
      </c>
      <c r="G26" s="122" t="s">
        <v>10</v>
      </c>
      <c r="H26" s="122">
        <f t="shared" si="3"/>
        <v>0</v>
      </c>
      <c r="I26" s="138"/>
      <c r="J26" s="164">
        <f>ROUNDUP(D26*0.1,0)</f>
        <v>0</v>
      </c>
      <c r="K26" s="122" t="s">
        <v>9</v>
      </c>
      <c r="L26" s="122">
        <v>1</v>
      </c>
      <c r="M26" s="122" t="s">
        <v>10</v>
      </c>
      <c r="N26" s="138">
        <f>IF(J26&gt;32,"0",J26*L26)</f>
        <v>0</v>
      </c>
      <c r="O26" s="65"/>
    </row>
    <row r="27" spans="1:23" s="69" customFormat="1" ht="21" customHeight="1" x14ac:dyDescent="0.35">
      <c r="A27" s="181" t="s">
        <v>26</v>
      </c>
      <c r="B27" s="182"/>
      <c r="C27" s="183"/>
      <c r="D27" s="120">
        <v>0</v>
      </c>
      <c r="E27" s="122" t="s">
        <v>9</v>
      </c>
      <c r="F27" s="122">
        <v>19</v>
      </c>
      <c r="G27" s="122" t="s">
        <v>10</v>
      </c>
      <c r="H27" s="122">
        <f t="shared" si="0"/>
        <v>0</v>
      </c>
      <c r="I27" s="144"/>
      <c r="J27" s="164">
        <f t="shared" si="1"/>
        <v>0</v>
      </c>
      <c r="K27" s="122" t="s">
        <v>9</v>
      </c>
      <c r="L27" s="122">
        <v>19</v>
      </c>
      <c r="M27" s="122" t="s">
        <v>10</v>
      </c>
      <c r="N27" s="138">
        <f t="shared" si="2"/>
        <v>0</v>
      </c>
      <c r="O27" s="72"/>
      <c r="P27" s="68"/>
      <c r="Q27" s="68"/>
      <c r="R27" s="68"/>
      <c r="S27" s="68"/>
      <c r="T27" s="68"/>
      <c r="U27" s="68"/>
      <c r="V27" s="68"/>
      <c r="W27" s="68"/>
    </row>
    <row r="28" spans="1:23" s="67" customFormat="1" ht="20.25" x14ac:dyDescent="0.35">
      <c r="A28" s="181" t="s">
        <v>122</v>
      </c>
      <c r="B28" s="182"/>
      <c r="C28" s="183"/>
      <c r="D28" s="120">
        <v>0</v>
      </c>
      <c r="E28" s="122" t="s">
        <v>9</v>
      </c>
      <c r="F28" s="122">
        <v>7</v>
      </c>
      <c r="G28" s="122" t="s">
        <v>10</v>
      </c>
      <c r="H28" s="122">
        <f t="shared" si="0"/>
        <v>0</v>
      </c>
      <c r="I28" s="144"/>
      <c r="J28" s="164">
        <f t="shared" si="1"/>
        <v>0</v>
      </c>
      <c r="K28" s="122" t="s">
        <v>9</v>
      </c>
      <c r="L28" s="122">
        <v>7</v>
      </c>
      <c r="M28" s="122" t="s">
        <v>10</v>
      </c>
      <c r="N28" s="138">
        <f t="shared" si="2"/>
        <v>0</v>
      </c>
      <c r="O28" s="65"/>
    </row>
    <row r="29" spans="1:23" s="67" customFormat="1" ht="20.25" x14ac:dyDescent="0.35">
      <c r="A29" s="178" t="s">
        <v>28</v>
      </c>
      <c r="B29" s="179"/>
      <c r="C29" s="180"/>
      <c r="D29" s="120">
        <v>0</v>
      </c>
      <c r="E29" s="122" t="s">
        <v>9</v>
      </c>
      <c r="F29" s="122">
        <v>1</v>
      </c>
      <c r="G29" s="122" t="s">
        <v>10</v>
      </c>
      <c r="H29" s="122">
        <f t="shared" si="0"/>
        <v>0</v>
      </c>
      <c r="I29" s="144"/>
      <c r="J29" s="164">
        <f>ROUNDUP(D29*0.1,0)</f>
        <v>0</v>
      </c>
      <c r="K29" s="122" t="s">
        <v>9</v>
      </c>
      <c r="L29" s="122">
        <v>1</v>
      </c>
      <c r="M29" s="122" t="s">
        <v>10</v>
      </c>
      <c r="N29" s="138">
        <f>IF(J29&gt;32,"0",J29*L29)</f>
        <v>0</v>
      </c>
      <c r="O29" s="65"/>
    </row>
    <row r="30" spans="1:23" s="67" customFormat="1" ht="20.25" x14ac:dyDescent="0.35">
      <c r="A30" s="181" t="s">
        <v>32</v>
      </c>
      <c r="B30" s="182"/>
      <c r="C30" s="183"/>
      <c r="D30" s="120">
        <v>0</v>
      </c>
      <c r="E30" s="122" t="s">
        <v>9</v>
      </c>
      <c r="F30" s="122">
        <v>4</v>
      </c>
      <c r="G30" s="122" t="s">
        <v>10</v>
      </c>
      <c r="H30" s="122">
        <f t="shared" si="0"/>
        <v>0</v>
      </c>
      <c r="I30" s="144"/>
      <c r="J30" s="164">
        <f>D30</f>
        <v>0</v>
      </c>
      <c r="K30" s="122" t="s">
        <v>9</v>
      </c>
      <c r="L30" s="122">
        <v>4</v>
      </c>
      <c r="M30" s="122" t="s">
        <v>10</v>
      </c>
      <c r="N30" s="138">
        <f t="shared" si="2"/>
        <v>0</v>
      </c>
      <c r="O30" s="65"/>
    </row>
    <row r="31" spans="1:23" s="67" customFormat="1" ht="20.25" x14ac:dyDescent="0.35">
      <c r="A31" s="178" t="s">
        <v>31</v>
      </c>
      <c r="B31" s="179"/>
      <c r="C31" s="180"/>
      <c r="D31" s="120">
        <v>0</v>
      </c>
      <c r="E31" s="122" t="s">
        <v>9</v>
      </c>
      <c r="F31" s="122">
        <v>1</v>
      </c>
      <c r="G31" s="122" t="s">
        <v>10</v>
      </c>
      <c r="H31" s="122">
        <f t="shared" si="0"/>
        <v>0</v>
      </c>
      <c r="I31" s="144"/>
      <c r="J31" s="164">
        <f>ROUNDUP(D31*0.1,0)</f>
        <v>0</v>
      </c>
      <c r="K31" s="122" t="s">
        <v>9</v>
      </c>
      <c r="L31" s="122">
        <v>2</v>
      </c>
      <c r="M31" s="122" t="s">
        <v>10</v>
      </c>
      <c r="N31" s="138">
        <f>IF(J31&gt;32,"0",J31*L31)</f>
        <v>0</v>
      </c>
      <c r="O31" s="65"/>
    </row>
    <row r="32" spans="1:23" s="67" customFormat="1" ht="20.25" x14ac:dyDescent="0.35">
      <c r="A32" s="181" t="s">
        <v>33</v>
      </c>
      <c r="B32" s="182"/>
      <c r="C32" s="183"/>
      <c r="D32" s="120">
        <v>0</v>
      </c>
      <c r="E32" s="122" t="s">
        <v>9</v>
      </c>
      <c r="F32" s="122">
        <v>12</v>
      </c>
      <c r="G32" s="122" t="s">
        <v>10</v>
      </c>
      <c r="H32" s="122">
        <f t="shared" si="0"/>
        <v>0</v>
      </c>
      <c r="I32" s="144"/>
      <c r="J32" s="164">
        <f>D32</f>
        <v>0</v>
      </c>
      <c r="K32" s="122" t="s">
        <v>9</v>
      </c>
      <c r="L32" s="122">
        <v>12</v>
      </c>
      <c r="M32" s="122" t="s">
        <v>10</v>
      </c>
      <c r="N32" s="138">
        <f t="shared" si="2"/>
        <v>0</v>
      </c>
      <c r="O32" s="65"/>
    </row>
    <row r="33" spans="1:15" s="67" customFormat="1" ht="20.25" x14ac:dyDescent="0.35">
      <c r="A33" s="178" t="s">
        <v>31</v>
      </c>
      <c r="B33" s="179"/>
      <c r="C33" s="180"/>
      <c r="D33" s="120">
        <v>0</v>
      </c>
      <c r="E33" s="122" t="s">
        <v>9</v>
      </c>
      <c r="F33" s="122">
        <v>1</v>
      </c>
      <c r="G33" s="122" t="s">
        <v>10</v>
      </c>
      <c r="H33" s="122">
        <f t="shared" si="0"/>
        <v>0</v>
      </c>
      <c r="I33" s="144"/>
      <c r="J33" s="164">
        <f>ROUNDUP(D33*0.1,0)</f>
        <v>0</v>
      </c>
      <c r="K33" s="122" t="s">
        <v>9</v>
      </c>
      <c r="L33" s="122">
        <v>1</v>
      </c>
      <c r="M33" s="122" t="s">
        <v>10</v>
      </c>
      <c r="N33" s="138">
        <f>IF(J33&gt;32,"0",J33*L33)</f>
        <v>0</v>
      </c>
      <c r="O33" s="65"/>
    </row>
    <row r="34" spans="1:15" s="67" customFormat="1" ht="20.25" x14ac:dyDescent="0.35">
      <c r="A34" s="181" t="s">
        <v>34</v>
      </c>
      <c r="B34" s="182"/>
      <c r="C34" s="183"/>
      <c r="D34" s="120">
        <v>0</v>
      </c>
      <c r="E34" s="122" t="s">
        <v>9</v>
      </c>
      <c r="F34" s="122">
        <v>4</v>
      </c>
      <c r="G34" s="122" t="s">
        <v>10</v>
      </c>
      <c r="H34" s="122">
        <f t="shared" si="0"/>
        <v>0</v>
      </c>
      <c r="I34" s="144"/>
      <c r="J34" s="164">
        <f>D34</f>
        <v>0</v>
      </c>
      <c r="K34" s="122" t="s">
        <v>9</v>
      </c>
      <c r="L34" s="122">
        <v>4</v>
      </c>
      <c r="M34" s="122" t="s">
        <v>10</v>
      </c>
      <c r="N34" s="138">
        <f>(D34*L34)</f>
        <v>0</v>
      </c>
      <c r="O34" s="65"/>
    </row>
    <row r="35" spans="1:15" s="67" customFormat="1" ht="20.25" x14ac:dyDescent="0.35">
      <c r="A35" s="178" t="s">
        <v>31</v>
      </c>
      <c r="B35" s="179"/>
      <c r="C35" s="180"/>
      <c r="D35" s="120">
        <v>0</v>
      </c>
      <c r="E35" s="122" t="s">
        <v>9</v>
      </c>
      <c r="F35" s="122">
        <v>2</v>
      </c>
      <c r="G35" s="122" t="s">
        <v>10</v>
      </c>
      <c r="H35" s="122">
        <f t="shared" si="0"/>
        <v>0</v>
      </c>
      <c r="I35" s="144"/>
      <c r="J35" s="164">
        <f>ROUNDUP(D35*0.1,0)</f>
        <v>0</v>
      </c>
      <c r="K35" s="122" t="s">
        <v>9</v>
      </c>
      <c r="L35" s="122">
        <v>34</v>
      </c>
      <c r="M35" s="122" t="s">
        <v>10</v>
      </c>
      <c r="N35" s="138">
        <f>IF(J35&gt;32,"0",J35*L35)</f>
        <v>0</v>
      </c>
      <c r="O35" s="65"/>
    </row>
    <row r="36" spans="1:15" s="67" customFormat="1" ht="20.25" x14ac:dyDescent="0.35">
      <c r="A36" s="178" t="s">
        <v>35</v>
      </c>
      <c r="B36" s="179"/>
      <c r="C36" s="180"/>
      <c r="D36" s="120">
        <v>0</v>
      </c>
      <c r="E36" s="122" t="s">
        <v>9</v>
      </c>
      <c r="F36" s="122">
        <v>0.1</v>
      </c>
      <c r="G36" s="122" t="s">
        <v>10</v>
      </c>
      <c r="H36" s="122">
        <f t="shared" si="0"/>
        <v>0</v>
      </c>
      <c r="I36" s="144"/>
      <c r="J36" s="164">
        <f>ROUNDUP(D36*0.1,0)</f>
        <v>0</v>
      </c>
      <c r="K36" s="122" t="s">
        <v>9</v>
      </c>
      <c r="L36" s="122">
        <v>18</v>
      </c>
      <c r="M36" s="122" t="s">
        <v>10</v>
      </c>
      <c r="N36" s="138">
        <f>IF(J36&gt;32,"0",J36*L36)</f>
        <v>0</v>
      </c>
      <c r="O36" s="65"/>
    </row>
    <row r="37" spans="1:15" s="67" customFormat="1" ht="20.25" x14ac:dyDescent="0.35">
      <c r="A37" s="181" t="s">
        <v>36</v>
      </c>
      <c r="B37" s="182"/>
      <c r="C37" s="183"/>
      <c r="D37" s="120">
        <v>0</v>
      </c>
      <c r="E37" s="122" t="s">
        <v>9</v>
      </c>
      <c r="F37" s="122">
        <v>12</v>
      </c>
      <c r="G37" s="122" t="s">
        <v>10</v>
      </c>
      <c r="H37" s="122">
        <f t="shared" si="0"/>
        <v>0</v>
      </c>
      <c r="I37" s="144"/>
      <c r="J37" s="164">
        <f>D37</f>
        <v>0</v>
      </c>
      <c r="K37" s="122" t="s">
        <v>9</v>
      </c>
      <c r="L37" s="122">
        <v>12</v>
      </c>
      <c r="M37" s="122" t="s">
        <v>10</v>
      </c>
      <c r="N37" s="138">
        <f t="shared" ref="N37:N46" si="4">(J37*L37)</f>
        <v>0</v>
      </c>
      <c r="O37" s="65"/>
    </row>
    <row r="38" spans="1:15" s="67" customFormat="1" ht="20.25" x14ac:dyDescent="0.35">
      <c r="A38" s="178" t="s">
        <v>31</v>
      </c>
      <c r="B38" s="179"/>
      <c r="C38" s="180"/>
      <c r="D38" s="120">
        <v>0</v>
      </c>
      <c r="E38" s="122" t="s">
        <v>9</v>
      </c>
      <c r="F38" s="122">
        <v>2</v>
      </c>
      <c r="G38" s="122" t="s">
        <v>10</v>
      </c>
      <c r="H38" s="122">
        <f t="shared" si="0"/>
        <v>0</v>
      </c>
      <c r="I38" s="144"/>
      <c r="J38" s="164">
        <f>ROUNDUP(D38*0.1,0)</f>
        <v>0</v>
      </c>
      <c r="K38" s="122" t="s">
        <v>9</v>
      </c>
      <c r="L38" s="122">
        <v>34</v>
      </c>
      <c r="M38" s="122" t="s">
        <v>10</v>
      </c>
      <c r="N38" s="138">
        <f>IF(J38&gt;32,"0",J38*L38)</f>
        <v>0</v>
      </c>
      <c r="O38" s="65"/>
    </row>
    <row r="39" spans="1:15" s="67" customFormat="1" ht="20.25" x14ac:dyDescent="0.35">
      <c r="A39" s="178" t="s">
        <v>35</v>
      </c>
      <c r="B39" s="179"/>
      <c r="C39" s="180"/>
      <c r="D39" s="120">
        <v>0</v>
      </c>
      <c r="E39" s="122" t="s">
        <v>9</v>
      </c>
      <c r="F39" s="122">
        <v>0.1</v>
      </c>
      <c r="G39" s="122" t="s">
        <v>10</v>
      </c>
      <c r="H39" s="122">
        <f t="shared" si="0"/>
        <v>0</v>
      </c>
      <c r="I39" s="144"/>
      <c r="J39" s="164">
        <f>ROUNDUP(D39*0.1,0)</f>
        <v>0</v>
      </c>
      <c r="K39" s="122" t="s">
        <v>9</v>
      </c>
      <c r="L39" s="122">
        <v>18</v>
      </c>
      <c r="M39" s="122" t="s">
        <v>10</v>
      </c>
      <c r="N39" s="138">
        <f>IF(J39&gt;32,"0",J39*L39)</f>
        <v>0</v>
      </c>
      <c r="O39" s="65"/>
    </row>
    <row r="40" spans="1:15" s="67" customFormat="1" ht="20.25" x14ac:dyDescent="0.35">
      <c r="A40" s="181" t="s">
        <v>37</v>
      </c>
      <c r="B40" s="182"/>
      <c r="C40" s="183"/>
      <c r="D40" s="120">
        <v>0</v>
      </c>
      <c r="E40" s="122" t="s">
        <v>9</v>
      </c>
      <c r="F40" s="122">
        <v>4</v>
      </c>
      <c r="G40" s="122" t="s">
        <v>10</v>
      </c>
      <c r="H40" s="122">
        <f t="shared" si="0"/>
        <v>0</v>
      </c>
      <c r="I40" s="144"/>
      <c r="J40" s="164">
        <f>D40</f>
        <v>0</v>
      </c>
      <c r="K40" s="122" t="s">
        <v>9</v>
      </c>
      <c r="L40" s="122">
        <v>4</v>
      </c>
      <c r="M40" s="122" t="s">
        <v>10</v>
      </c>
      <c r="N40" s="138">
        <f t="shared" si="4"/>
        <v>0</v>
      </c>
      <c r="O40" s="65"/>
    </row>
    <row r="41" spans="1:15" s="67" customFormat="1" ht="20.25" x14ac:dyDescent="0.35">
      <c r="A41" s="178" t="s">
        <v>38</v>
      </c>
      <c r="B41" s="179"/>
      <c r="C41" s="180"/>
      <c r="D41" s="120">
        <v>0</v>
      </c>
      <c r="E41" s="122" t="s">
        <v>9</v>
      </c>
      <c r="F41" s="119"/>
      <c r="G41" s="122" t="s">
        <v>10</v>
      </c>
      <c r="H41" s="122">
        <f t="shared" si="0"/>
        <v>0</v>
      </c>
      <c r="I41" s="144"/>
      <c r="J41" s="164">
        <f>D41</f>
        <v>0</v>
      </c>
      <c r="K41" s="122" t="s">
        <v>9</v>
      </c>
      <c r="L41" s="122">
        <v>17</v>
      </c>
      <c r="M41" s="122" t="s">
        <v>10</v>
      </c>
      <c r="N41" s="138">
        <f t="shared" si="4"/>
        <v>0</v>
      </c>
      <c r="O41" s="65"/>
    </row>
    <row r="42" spans="1:15" s="67" customFormat="1" ht="20.25" x14ac:dyDescent="0.35">
      <c r="A42" s="181" t="s">
        <v>123</v>
      </c>
      <c r="B42" s="182"/>
      <c r="C42" s="183"/>
      <c r="D42" s="120">
        <v>0</v>
      </c>
      <c r="E42" s="122" t="s">
        <v>9</v>
      </c>
      <c r="F42" s="122">
        <v>20</v>
      </c>
      <c r="G42" s="122" t="s">
        <v>10</v>
      </c>
      <c r="H42" s="122">
        <f t="shared" si="0"/>
        <v>0</v>
      </c>
      <c r="I42" s="138"/>
      <c r="J42" s="164">
        <f t="shared" ref="J42:J46" si="5">D42</f>
        <v>0</v>
      </c>
      <c r="K42" s="122" t="s">
        <v>9</v>
      </c>
      <c r="L42" s="122">
        <v>20</v>
      </c>
      <c r="M42" s="122" t="s">
        <v>10</v>
      </c>
      <c r="N42" s="138">
        <f t="shared" si="4"/>
        <v>0</v>
      </c>
      <c r="O42" s="65"/>
    </row>
    <row r="43" spans="1:15" s="67" customFormat="1" ht="20.25" x14ac:dyDescent="0.35">
      <c r="A43" s="178" t="s">
        <v>53</v>
      </c>
      <c r="B43" s="179"/>
      <c r="C43" s="180"/>
      <c r="D43" s="120">
        <v>0</v>
      </c>
      <c r="E43" s="122" t="s">
        <v>9</v>
      </c>
      <c r="F43" s="122">
        <v>83</v>
      </c>
      <c r="G43" s="122" t="s">
        <v>10</v>
      </c>
      <c r="H43" s="122">
        <f t="shared" si="0"/>
        <v>0</v>
      </c>
      <c r="I43" s="138"/>
      <c r="J43" s="164">
        <f t="shared" si="5"/>
        <v>0</v>
      </c>
      <c r="K43" s="122" t="s">
        <v>9</v>
      </c>
      <c r="L43" s="122">
        <v>83</v>
      </c>
      <c r="M43" s="122" t="s">
        <v>10</v>
      </c>
      <c r="N43" s="138">
        <f t="shared" si="4"/>
        <v>0</v>
      </c>
      <c r="O43" s="65"/>
    </row>
    <row r="44" spans="1:15" s="67" customFormat="1" ht="20.25" x14ac:dyDescent="0.35">
      <c r="A44" s="181" t="s">
        <v>124</v>
      </c>
      <c r="B44" s="182"/>
      <c r="C44" s="183"/>
      <c r="D44" s="120">
        <v>0</v>
      </c>
      <c r="E44" s="122" t="s">
        <v>9</v>
      </c>
      <c r="F44" s="122">
        <v>16</v>
      </c>
      <c r="G44" s="122" t="s">
        <v>10</v>
      </c>
      <c r="H44" s="122">
        <f t="shared" si="0"/>
        <v>0</v>
      </c>
      <c r="I44" s="138"/>
      <c r="J44" s="164">
        <f t="shared" si="5"/>
        <v>0</v>
      </c>
      <c r="K44" s="122" t="s">
        <v>9</v>
      </c>
      <c r="L44" s="122">
        <v>51</v>
      </c>
      <c r="M44" s="122" t="s">
        <v>10</v>
      </c>
      <c r="N44" s="138">
        <f t="shared" si="4"/>
        <v>0</v>
      </c>
      <c r="O44" s="65"/>
    </row>
    <row r="45" spans="1:15" s="67" customFormat="1" ht="20.25" x14ac:dyDescent="0.35">
      <c r="A45" s="181" t="s">
        <v>125</v>
      </c>
      <c r="B45" s="182"/>
      <c r="C45" s="183"/>
      <c r="D45" s="120">
        <v>0</v>
      </c>
      <c r="E45" s="122" t="s">
        <v>9</v>
      </c>
      <c r="F45" s="122">
        <v>27</v>
      </c>
      <c r="G45" s="122" t="s">
        <v>10</v>
      </c>
      <c r="H45" s="122">
        <f t="shared" si="0"/>
        <v>0</v>
      </c>
      <c r="I45" s="138"/>
      <c r="J45" s="164">
        <f t="shared" si="5"/>
        <v>0</v>
      </c>
      <c r="K45" s="122" t="s">
        <v>9</v>
      </c>
      <c r="L45" s="122">
        <v>46</v>
      </c>
      <c r="M45" s="122" t="s">
        <v>10</v>
      </c>
      <c r="N45" s="138">
        <f t="shared" si="4"/>
        <v>0</v>
      </c>
      <c r="O45" s="65"/>
    </row>
    <row r="46" spans="1:15" s="67" customFormat="1" ht="20.25" x14ac:dyDescent="0.35">
      <c r="A46" s="181" t="s">
        <v>126</v>
      </c>
      <c r="B46" s="182"/>
      <c r="C46" s="183"/>
      <c r="D46" s="120">
        <v>0</v>
      </c>
      <c r="E46" s="122" t="s">
        <v>9</v>
      </c>
      <c r="F46" s="122">
        <v>18</v>
      </c>
      <c r="G46" s="122" t="s">
        <v>10</v>
      </c>
      <c r="H46" s="122">
        <f t="shared" si="0"/>
        <v>0</v>
      </c>
      <c r="I46" s="138"/>
      <c r="J46" s="164">
        <f t="shared" si="5"/>
        <v>0</v>
      </c>
      <c r="K46" s="122" t="s">
        <v>9</v>
      </c>
      <c r="L46" s="122">
        <v>52</v>
      </c>
      <c r="M46" s="122" t="s">
        <v>10</v>
      </c>
      <c r="N46" s="138">
        <f t="shared" si="4"/>
        <v>0</v>
      </c>
      <c r="O46" s="65"/>
    </row>
    <row r="47" spans="1:15" s="67" customFormat="1" ht="20.25" x14ac:dyDescent="0.35">
      <c r="A47" s="181" t="s">
        <v>19</v>
      </c>
      <c r="B47" s="182"/>
      <c r="C47" s="183"/>
      <c r="D47" s="120">
        <v>0</v>
      </c>
      <c r="E47" s="122" t="s">
        <v>9</v>
      </c>
      <c r="F47" s="122">
        <v>9</v>
      </c>
      <c r="G47" s="122" t="s">
        <v>10</v>
      </c>
      <c r="H47" s="122">
        <f>IF(D47&gt;574, "0", D47*F47)</f>
        <v>0</v>
      </c>
      <c r="I47" s="144"/>
      <c r="J47" s="164">
        <f>ROUNDUP(D47*0.1,0)</f>
        <v>0</v>
      </c>
      <c r="K47" s="122" t="s">
        <v>9</v>
      </c>
      <c r="L47" s="122">
        <v>21</v>
      </c>
      <c r="M47" s="122" t="s">
        <v>10</v>
      </c>
      <c r="N47" s="138">
        <f>IF(J47&gt;32,"0",J47*L47)</f>
        <v>0</v>
      </c>
      <c r="O47" s="65"/>
    </row>
    <row r="48" spans="1:15" s="67" customFormat="1" ht="20.25" x14ac:dyDescent="0.35">
      <c r="A48" s="181" t="s">
        <v>127</v>
      </c>
      <c r="B48" s="182"/>
      <c r="C48" s="183"/>
      <c r="D48" s="120">
        <v>0</v>
      </c>
      <c r="E48" s="122" t="s">
        <v>9</v>
      </c>
      <c r="F48" s="122">
        <v>27</v>
      </c>
      <c r="G48" s="122" t="s">
        <v>10</v>
      </c>
      <c r="H48" s="122">
        <f t="shared" ref="H48:H49" si="6">IF(D48&gt;574, "0", D48*F48)</f>
        <v>0</v>
      </c>
      <c r="I48" s="138"/>
      <c r="J48" s="164">
        <f t="shared" ref="J48:J49" si="7">D48</f>
        <v>0</v>
      </c>
      <c r="K48" s="122" t="s">
        <v>9</v>
      </c>
      <c r="L48" s="122">
        <v>104</v>
      </c>
      <c r="M48" s="122" t="s">
        <v>10</v>
      </c>
      <c r="N48" s="138">
        <f t="shared" ref="N48:N49" si="8">(J48*L48)</f>
        <v>0</v>
      </c>
      <c r="O48" s="65"/>
    </row>
    <row r="49" spans="1:21" s="67" customFormat="1" ht="20.25" x14ac:dyDescent="0.35">
      <c r="A49" s="178" t="s">
        <v>128</v>
      </c>
      <c r="B49" s="179"/>
      <c r="C49" s="180"/>
      <c r="D49" s="120">
        <v>0</v>
      </c>
      <c r="E49" s="122" t="s">
        <v>9</v>
      </c>
      <c r="F49" s="122">
        <v>0.6</v>
      </c>
      <c r="G49" s="122" t="s">
        <v>10</v>
      </c>
      <c r="H49" s="122">
        <f t="shared" si="6"/>
        <v>0</v>
      </c>
      <c r="I49" s="138"/>
      <c r="J49" s="164">
        <f t="shared" si="7"/>
        <v>0</v>
      </c>
      <c r="K49" s="122" t="s">
        <v>9</v>
      </c>
      <c r="L49" s="122">
        <v>30</v>
      </c>
      <c r="M49" s="122" t="s">
        <v>10</v>
      </c>
      <c r="N49" s="138">
        <f t="shared" si="8"/>
        <v>0</v>
      </c>
      <c r="O49" s="65"/>
    </row>
    <row r="50" spans="1:21" s="67" customFormat="1" ht="20.25" x14ac:dyDescent="0.35">
      <c r="A50" s="165" t="s">
        <v>129</v>
      </c>
      <c r="B50" s="142"/>
      <c r="C50" s="143"/>
      <c r="D50" s="120">
        <v>0</v>
      </c>
      <c r="E50" s="122" t="s">
        <v>9</v>
      </c>
      <c r="F50" s="122">
        <v>12</v>
      </c>
      <c r="G50" s="122" t="s">
        <v>10</v>
      </c>
      <c r="H50" s="122">
        <f t="shared" ref="H50" si="9">IF(D50&gt;574, "0", D50*F50)</f>
        <v>0</v>
      </c>
      <c r="I50" s="138"/>
      <c r="J50" s="164">
        <f t="shared" ref="J50" si="10">D50</f>
        <v>0</v>
      </c>
      <c r="K50" s="122" t="s">
        <v>9</v>
      </c>
      <c r="L50" s="122">
        <v>12</v>
      </c>
      <c r="M50" s="122" t="s">
        <v>10</v>
      </c>
      <c r="N50" s="138">
        <f t="shared" ref="N50" si="11">(J50*L50)</f>
        <v>0</v>
      </c>
      <c r="O50" s="65"/>
    </row>
    <row r="51" spans="1:21" s="67" customFormat="1" ht="21" customHeight="1" x14ac:dyDescent="0.35">
      <c r="A51" s="238" t="s">
        <v>130</v>
      </c>
      <c r="B51" s="238"/>
      <c r="C51" s="238"/>
      <c r="D51" s="239">
        <v>0</v>
      </c>
      <c r="E51" s="234" t="s">
        <v>9</v>
      </c>
      <c r="F51" s="237"/>
      <c r="G51" s="234" t="s">
        <v>10</v>
      </c>
      <c r="H51" s="234">
        <f>IF(D51&gt;574, "0", D51*F51)</f>
        <v>0</v>
      </c>
      <c r="I51" s="234"/>
      <c r="J51" s="235">
        <f>ROUNDUP(D51*0.1,0)</f>
        <v>0</v>
      </c>
      <c r="K51" s="234" t="s">
        <v>9</v>
      </c>
      <c r="L51" s="237"/>
      <c r="M51" s="234" t="s">
        <v>10</v>
      </c>
      <c r="N51" s="234">
        <f>IF(J51&gt;32,"0",J51*L51)</f>
        <v>0</v>
      </c>
      <c r="O51" s="65" t="s">
        <v>14</v>
      </c>
    </row>
    <row r="52" spans="1:21" s="67" customFormat="1" ht="21" customHeight="1" x14ac:dyDescent="0.35">
      <c r="A52" s="238"/>
      <c r="B52" s="238"/>
      <c r="C52" s="238"/>
      <c r="D52" s="240"/>
      <c r="E52" s="234"/>
      <c r="F52" s="237"/>
      <c r="G52" s="234"/>
      <c r="H52" s="234"/>
      <c r="I52" s="234"/>
      <c r="J52" s="236"/>
      <c r="K52" s="234"/>
      <c r="L52" s="237"/>
      <c r="M52" s="234"/>
      <c r="N52" s="234"/>
      <c r="O52" s="65"/>
    </row>
    <row r="53" spans="1:21" s="70" customFormat="1" ht="38.450000000000003" customHeight="1" x14ac:dyDescent="0.35">
      <c r="A53" s="35"/>
      <c r="B53" s="29"/>
      <c r="C53" s="29"/>
      <c r="D53" s="29"/>
      <c r="E53" s="29"/>
      <c r="F53" s="29"/>
      <c r="G53" s="29"/>
      <c r="H53" s="29"/>
      <c r="I53" s="29"/>
      <c r="J53" s="29"/>
      <c r="K53" s="29"/>
      <c r="L53" s="29"/>
      <c r="M53" s="29"/>
      <c r="N53" s="30"/>
      <c r="O53" s="73" t="s">
        <v>14</v>
      </c>
    </row>
    <row r="54" spans="1:21" s="35" customFormat="1" ht="16.5" customHeight="1" x14ac:dyDescent="0.35">
      <c r="A54" s="7" t="s">
        <v>70</v>
      </c>
      <c r="B54" s="7"/>
      <c r="D54" s="8"/>
      <c r="E54" s="17"/>
      <c r="F54" s="170" t="s">
        <v>71</v>
      </c>
      <c r="G54" s="170"/>
      <c r="H54" s="82">
        <f>SUM(H11:H51)</f>
        <v>174</v>
      </c>
      <c r="I54" s="7"/>
      <c r="L54" s="171" t="s">
        <v>72</v>
      </c>
      <c r="M54" s="171"/>
      <c r="N54" s="85">
        <f>SUM(N11:N51)</f>
        <v>210</v>
      </c>
      <c r="O54" s="29"/>
      <c r="P54" s="29"/>
      <c r="Q54" s="29"/>
      <c r="R54" s="29"/>
      <c r="S54" s="29"/>
      <c r="T54" s="29"/>
      <c r="U54" s="29"/>
    </row>
    <row r="55" spans="1:21" s="35" customFormat="1" ht="20.25" x14ac:dyDescent="0.35">
      <c r="A55" s="7"/>
      <c r="B55" s="7"/>
      <c r="D55" s="8"/>
      <c r="E55" s="17"/>
      <c r="F55" s="10"/>
      <c r="G55" s="9"/>
      <c r="H55" s="9"/>
      <c r="I55" s="7"/>
      <c r="J55" s="9"/>
      <c r="K55" s="9"/>
      <c r="L55" s="7"/>
      <c r="M55" s="7"/>
      <c r="N55" s="9"/>
      <c r="P55" s="9"/>
      <c r="Q55" s="9"/>
      <c r="U55" s="7"/>
    </row>
    <row r="56" spans="1:21" s="35" customFormat="1" ht="20.25" x14ac:dyDescent="0.35">
      <c r="B56" s="7"/>
      <c r="C56" s="7"/>
      <c r="D56" s="8"/>
      <c r="E56" s="17"/>
      <c r="F56" s="10"/>
      <c r="G56" s="9"/>
      <c r="H56" s="9"/>
      <c r="I56" s="7"/>
      <c r="J56" s="9"/>
      <c r="K56" s="9"/>
      <c r="L56" s="7"/>
      <c r="M56" s="7"/>
      <c r="N56" s="9"/>
      <c r="O56" s="10"/>
      <c r="P56" s="9"/>
      <c r="Q56" s="9"/>
      <c r="R56" s="7"/>
      <c r="S56" s="7"/>
      <c r="T56" s="9"/>
      <c r="U56" s="7"/>
    </row>
    <row r="57" spans="1:21" s="35" customFormat="1" ht="20.25" x14ac:dyDescent="0.35">
      <c r="A57" s="7"/>
      <c r="B57" s="7"/>
      <c r="C57" s="8"/>
      <c r="D57" s="8"/>
      <c r="E57" s="17"/>
      <c r="F57" s="10"/>
      <c r="G57" s="9"/>
      <c r="H57" s="9"/>
      <c r="I57" s="7"/>
      <c r="J57" s="9"/>
      <c r="K57" s="9"/>
      <c r="L57" s="7"/>
      <c r="M57" s="7"/>
      <c r="N57" s="9"/>
      <c r="O57" s="10"/>
      <c r="P57" s="9"/>
      <c r="Q57" s="9"/>
      <c r="R57" s="7"/>
      <c r="S57" s="7"/>
      <c r="T57" s="9"/>
      <c r="U57" s="7"/>
    </row>
    <row r="58" spans="1:21" s="35" customFormat="1" ht="20.25" x14ac:dyDescent="0.35">
      <c r="A58" s="7"/>
      <c r="B58" s="7"/>
      <c r="C58" s="7"/>
      <c r="D58" s="7"/>
      <c r="E58" s="17"/>
      <c r="M58" s="7"/>
      <c r="N58" s="9"/>
      <c r="O58" s="10"/>
      <c r="P58" s="9"/>
      <c r="Q58" s="9"/>
      <c r="R58" s="7"/>
      <c r="S58" s="7"/>
      <c r="T58" s="9"/>
      <c r="U58" s="7"/>
    </row>
    <row r="59" spans="1:21" s="35" customFormat="1" ht="20.25" x14ac:dyDescent="0.35">
      <c r="A59" s="7"/>
      <c r="B59" s="7"/>
      <c r="C59" s="7"/>
      <c r="D59" s="7"/>
      <c r="E59" s="17"/>
      <c r="F59" s="9"/>
      <c r="G59" s="7"/>
      <c r="H59" s="9"/>
      <c r="I59" s="7"/>
      <c r="J59" s="9"/>
      <c r="K59" s="9"/>
      <c r="L59" s="7"/>
      <c r="M59" s="7"/>
      <c r="N59" s="9"/>
      <c r="O59" s="10"/>
    </row>
    <row r="60" spans="1:21" s="35" customFormat="1" ht="20.25" x14ac:dyDescent="0.35">
      <c r="A60" s="7"/>
      <c r="B60" s="12" t="s">
        <v>73</v>
      </c>
      <c r="F60" s="13">
        <v>0</v>
      </c>
      <c r="G60" s="7" t="s">
        <v>74</v>
      </c>
      <c r="H60" s="7" t="s">
        <v>75</v>
      </c>
      <c r="I60" s="11">
        <f>N54</f>
        <v>210</v>
      </c>
      <c r="J60" s="27" t="s">
        <v>10</v>
      </c>
      <c r="K60" s="57" t="s">
        <v>76</v>
      </c>
      <c r="L60" s="57"/>
      <c r="N60" s="74">
        <f>(F60/60)*I60</f>
        <v>0</v>
      </c>
      <c r="O60" s="10"/>
      <c r="P60" s="7"/>
      <c r="Q60" s="9"/>
      <c r="R60" s="7"/>
      <c r="S60" s="7"/>
      <c r="T60" s="9"/>
      <c r="U60" s="7"/>
    </row>
    <row r="61" spans="1:21" s="35" customFormat="1" ht="20.25" x14ac:dyDescent="0.35">
      <c r="A61" s="7"/>
      <c r="B61" s="7"/>
      <c r="C61" s="12"/>
      <c r="D61" s="7"/>
      <c r="E61" s="17"/>
      <c r="F61" s="9"/>
      <c r="G61" s="7"/>
      <c r="H61" s="9"/>
      <c r="I61" s="7"/>
      <c r="J61" s="9"/>
      <c r="K61" s="9"/>
      <c r="L61" s="21"/>
      <c r="M61" s="7"/>
      <c r="N61" s="9"/>
      <c r="O61" s="22" t="s">
        <v>77</v>
      </c>
      <c r="S61" s="23"/>
    </row>
    <row r="62" spans="1:21" s="35" customFormat="1" ht="20.25" x14ac:dyDescent="0.35">
      <c r="A62" s="7"/>
      <c r="B62" s="7"/>
      <c r="C62" s="12"/>
      <c r="D62" s="7"/>
      <c r="E62" s="17"/>
      <c r="F62" s="9"/>
      <c r="G62" s="7"/>
      <c r="H62" s="9"/>
      <c r="I62" s="7"/>
      <c r="J62" s="9"/>
      <c r="K62" s="9"/>
      <c r="L62" s="21"/>
      <c r="M62" s="7"/>
      <c r="N62" s="9"/>
      <c r="O62" s="10"/>
      <c r="P62" s="7"/>
      <c r="Q62" s="9"/>
      <c r="R62" s="7"/>
      <c r="S62" s="7"/>
      <c r="T62" s="9"/>
      <c r="U62" s="7"/>
    </row>
    <row r="63" spans="1:21" s="35" customFormat="1" ht="20.25" x14ac:dyDescent="0.35">
      <c r="A63" s="7"/>
      <c r="B63" s="7"/>
      <c r="C63" s="12"/>
      <c r="D63" s="7"/>
      <c r="E63" s="17"/>
      <c r="F63" s="9"/>
      <c r="G63" s="7"/>
      <c r="H63" s="9"/>
      <c r="I63" s="7"/>
      <c r="J63" s="9"/>
      <c r="K63" s="9"/>
      <c r="L63" s="21"/>
      <c r="M63" s="7"/>
      <c r="N63" s="9"/>
      <c r="O63" s="10"/>
      <c r="P63" s="7"/>
      <c r="Q63" s="9"/>
      <c r="R63" s="7"/>
      <c r="S63" s="7"/>
      <c r="T63" s="9"/>
      <c r="U63" s="7"/>
    </row>
    <row r="64" spans="1:21" s="35" customFormat="1" ht="20.25" x14ac:dyDescent="0.35">
      <c r="A64" s="7"/>
      <c r="B64" s="7"/>
      <c r="C64" s="12"/>
      <c r="D64" s="7"/>
      <c r="E64" s="17"/>
      <c r="F64" s="9"/>
      <c r="G64" s="7"/>
      <c r="H64" s="9"/>
      <c r="I64" s="7"/>
      <c r="J64" s="9"/>
      <c r="K64" s="9"/>
      <c r="L64" s="21"/>
      <c r="M64" s="7"/>
      <c r="N64" s="9"/>
      <c r="O64" s="10"/>
      <c r="P64" s="7"/>
      <c r="Q64" s="9"/>
      <c r="R64" s="7"/>
      <c r="S64" s="7"/>
      <c r="T64" s="9"/>
      <c r="U64" s="7"/>
    </row>
    <row r="65" spans="1:21" s="35" customFormat="1" ht="12" customHeight="1" x14ac:dyDescent="0.35">
      <c r="A65" s="7"/>
      <c r="B65" s="7"/>
      <c r="C65" s="12"/>
      <c r="D65" s="98"/>
      <c r="E65" s="96"/>
      <c r="F65" s="96"/>
      <c r="G65" s="204" t="s">
        <v>71</v>
      </c>
      <c r="H65" s="204"/>
      <c r="I65" s="204"/>
      <c r="J65" s="95"/>
      <c r="K65" s="97">
        <f>H54</f>
        <v>174</v>
      </c>
      <c r="L65" s="96" t="s">
        <v>6</v>
      </c>
      <c r="M65" s="96"/>
      <c r="N65" s="99"/>
      <c r="O65" s="10"/>
      <c r="P65" s="7"/>
      <c r="Q65" s="9"/>
      <c r="R65" s="7"/>
      <c r="S65" s="7"/>
      <c r="T65" s="9"/>
      <c r="U65" s="7"/>
    </row>
    <row r="66" spans="1:21" s="35" customFormat="1" ht="27.6" customHeight="1" x14ac:dyDescent="0.35">
      <c r="A66" s="7"/>
      <c r="B66" s="7"/>
      <c r="C66" s="7"/>
      <c r="D66" s="100"/>
      <c r="G66" s="188" t="s">
        <v>78</v>
      </c>
      <c r="H66" s="188"/>
      <c r="I66" s="188"/>
      <c r="J66" s="30" t="s">
        <v>14</v>
      </c>
      <c r="K66" s="24">
        <v>24</v>
      </c>
      <c r="L66" s="7" t="s">
        <v>79</v>
      </c>
      <c r="M66" s="7"/>
      <c r="N66" s="101"/>
      <c r="O66" s="10"/>
      <c r="P66" s="7"/>
      <c r="Q66" s="9"/>
      <c r="R66" s="7"/>
      <c r="S66" s="7"/>
      <c r="T66" s="9"/>
      <c r="U66" s="7"/>
    </row>
    <row r="67" spans="1:21" s="35" customFormat="1" ht="21" customHeight="1" x14ac:dyDescent="0.35">
      <c r="A67" s="7"/>
      <c r="B67" s="7"/>
      <c r="C67" s="7"/>
      <c r="D67" s="100"/>
      <c r="E67" s="29"/>
      <c r="F67" s="29"/>
      <c r="G67" s="7" t="s">
        <v>80</v>
      </c>
      <c r="H67" s="30"/>
      <c r="I67" s="30"/>
      <c r="J67" s="102" t="s">
        <v>10</v>
      </c>
      <c r="K67" s="25">
        <f>K65*K66</f>
        <v>4176</v>
      </c>
      <c r="L67" s="26" t="s">
        <v>77</v>
      </c>
      <c r="M67" s="7"/>
      <c r="N67" s="101"/>
      <c r="O67" s="10"/>
      <c r="P67" s="7"/>
      <c r="Q67" s="9"/>
      <c r="R67" s="7"/>
      <c r="S67" s="7"/>
      <c r="T67" s="9"/>
      <c r="U67" s="7"/>
    </row>
    <row r="68" spans="1:21" s="35" customFormat="1" ht="21" customHeight="1" x14ac:dyDescent="0.35">
      <c r="A68" s="7"/>
      <c r="B68" s="7"/>
      <c r="C68" s="7"/>
      <c r="D68" s="100"/>
      <c r="E68" s="29"/>
      <c r="F68" s="29"/>
      <c r="G68" s="7" t="s">
        <v>81</v>
      </c>
      <c r="H68" s="30"/>
      <c r="I68" s="30"/>
      <c r="J68" s="102" t="s">
        <v>82</v>
      </c>
      <c r="K68" s="58">
        <f>ROUND(N60,0)</f>
        <v>0</v>
      </c>
      <c r="L68" s="26" t="s">
        <v>77</v>
      </c>
      <c r="M68" s="7"/>
      <c r="N68" s="103"/>
      <c r="O68" s="10"/>
      <c r="P68" s="7"/>
      <c r="Q68" s="9"/>
      <c r="R68" s="7"/>
      <c r="S68" s="7"/>
      <c r="T68" s="9"/>
      <c r="U68" s="7"/>
    </row>
    <row r="69" spans="1:21" s="35" customFormat="1" ht="21" customHeight="1" x14ac:dyDescent="0.35">
      <c r="A69" s="7"/>
      <c r="B69" s="7"/>
      <c r="C69" s="7"/>
      <c r="D69" s="100"/>
      <c r="E69" s="29"/>
      <c r="F69" s="29"/>
      <c r="G69" s="7" t="s">
        <v>83</v>
      </c>
      <c r="H69" s="30"/>
      <c r="I69" s="30"/>
      <c r="J69" s="102" t="s">
        <v>10</v>
      </c>
      <c r="K69" s="25">
        <f>K67+K68</f>
        <v>4176</v>
      </c>
      <c r="L69" s="26" t="s">
        <v>77</v>
      </c>
      <c r="M69" s="104">
        <v>1</v>
      </c>
      <c r="N69" s="103"/>
      <c r="O69" s="10"/>
      <c r="P69" s="7"/>
      <c r="Q69" s="9"/>
      <c r="R69" s="7"/>
      <c r="S69" s="7"/>
      <c r="T69" s="147"/>
      <c r="U69" s="7"/>
    </row>
    <row r="70" spans="1:21" s="35" customFormat="1" ht="21" customHeight="1" x14ac:dyDescent="0.35">
      <c r="A70" s="7"/>
      <c r="B70" s="7"/>
      <c r="C70" s="7"/>
      <c r="D70" s="100"/>
      <c r="E70" s="29"/>
      <c r="F70" s="29"/>
      <c r="G70" s="7" t="s">
        <v>84</v>
      </c>
      <c r="H70" s="30"/>
      <c r="I70" s="30"/>
      <c r="J70" s="102" t="s">
        <v>82</v>
      </c>
      <c r="K70" s="126">
        <v>20</v>
      </c>
      <c r="L70" s="7" t="s">
        <v>85</v>
      </c>
      <c r="M70" s="104"/>
      <c r="N70" s="101"/>
      <c r="O70" s="10"/>
      <c r="P70" s="7"/>
      <c r="Q70" s="9"/>
      <c r="R70" s="7"/>
      <c r="S70" s="7"/>
      <c r="T70" s="90">
        <v>0</v>
      </c>
      <c r="U70" s="7"/>
    </row>
    <row r="71" spans="1:21" s="35" customFormat="1" ht="21" customHeight="1" x14ac:dyDescent="0.35">
      <c r="A71" s="7"/>
      <c r="B71" s="7"/>
      <c r="C71" s="15"/>
      <c r="D71" s="100"/>
      <c r="E71" s="7"/>
      <c r="F71" s="7"/>
      <c r="G71" s="7" t="s">
        <v>86</v>
      </c>
      <c r="H71" s="93"/>
      <c r="I71" s="93"/>
      <c r="J71" s="102" t="s">
        <v>10</v>
      </c>
      <c r="K71" s="25">
        <f>SUM($K69+($K69*(K70/100)))</f>
        <v>5011.2</v>
      </c>
      <c r="L71" s="7" t="s">
        <v>77</v>
      </c>
      <c r="M71" s="7"/>
      <c r="N71" s="101"/>
      <c r="O71" s="10"/>
      <c r="P71" s="7"/>
      <c r="Q71" s="9"/>
      <c r="R71" s="7"/>
      <c r="S71" s="7"/>
      <c r="T71" s="90"/>
      <c r="U71" s="7"/>
    </row>
    <row r="72" spans="1:21" s="35" customFormat="1" ht="20.25" x14ac:dyDescent="0.35">
      <c r="A72" s="7"/>
      <c r="B72" s="7"/>
      <c r="C72" s="15"/>
      <c r="D72" s="100"/>
      <c r="E72" s="7"/>
      <c r="F72" s="7"/>
      <c r="G72" s="7" t="s">
        <v>87</v>
      </c>
      <c r="H72" s="94"/>
      <c r="I72" s="94"/>
      <c r="J72" s="28" t="s">
        <v>88</v>
      </c>
      <c r="K72" s="58">
        <v>1000</v>
      </c>
      <c r="L72" s="7" t="s">
        <v>79</v>
      </c>
      <c r="M72" s="7"/>
      <c r="N72" s="101"/>
      <c r="O72" s="10"/>
      <c r="P72" s="7"/>
      <c r="Q72" s="9"/>
      <c r="R72" s="7"/>
      <c r="S72" s="7"/>
      <c r="T72" s="9"/>
      <c r="U72" s="7"/>
    </row>
    <row r="73" spans="1:21" s="35" customFormat="1" ht="20.25" x14ac:dyDescent="0.35">
      <c r="A73" s="7"/>
      <c r="B73" s="7"/>
      <c r="C73" s="15"/>
      <c r="D73" s="105"/>
      <c r="E73" s="50"/>
      <c r="F73" s="50"/>
      <c r="G73" s="203"/>
      <c r="H73" s="203"/>
      <c r="I73" s="203"/>
      <c r="J73" s="51"/>
      <c r="K73" s="52"/>
      <c r="L73" s="50"/>
      <c r="M73" s="50"/>
      <c r="N73" s="106"/>
      <c r="O73" s="10"/>
      <c r="P73" s="7"/>
      <c r="Q73" s="9"/>
      <c r="R73" s="7"/>
      <c r="S73" s="7"/>
      <c r="T73" s="9"/>
      <c r="U73" s="7"/>
    </row>
    <row r="74" spans="1:21" s="35" customFormat="1" ht="20.25" x14ac:dyDescent="0.35">
      <c r="A74" s="7"/>
      <c r="B74" s="7"/>
      <c r="C74" s="15"/>
      <c r="D74" s="107"/>
      <c r="E74" s="108"/>
      <c r="F74" s="108"/>
      <c r="G74" s="201" t="s">
        <v>89</v>
      </c>
      <c r="H74" s="201"/>
      <c r="I74" s="109"/>
      <c r="J74" s="189" t="s">
        <v>10</v>
      </c>
      <c r="K74" s="190">
        <f>ROUNDUP(K71/1000,0)</f>
        <v>6</v>
      </c>
      <c r="L74" s="209" t="s">
        <v>90</v>
      </c>
      <c r="M74" s="108"/>
      <c r="N74" s="110"/>
      <c r="O74" s="10"/>
      <c r="P74" s="7"/>
      <c r="Q74" s="9"/>
      <c r="R74" s="7"/>
      <c r="S74" s="7"/>
      <c r="T74" s="9"/>
      <c r="U74" s="7"/>
    </row>
    <row r="75" spans="1:21" s="35" customFormat="1" ht="21" customHeight="1" x14ac:dyDescent="0.35">
      <c r="A75" s="7"/>
      <c r="B75" s="7"/>
      <c r="C75" s="15"/>
      <c r="D75" s="111"/>
      <c r="E75" s="108"/>
      <c r="F75" s="108"/>
      <c r="G75" s="201"/>
      <c r="H75" s="201"/>
      <c r="I75" s="109"/>
      <c r="J75" s="189"/>
      <c r="K75" s="191"/>
      <c r="L75" s="209"/>
      <c r="M75" s="108"/>
      <c r="N75" s="110"/>
      <c r="O75" s="10"/>
      <c r="P75" s="7"/>
      <c r="Q75" s="9"/>
      <c r="R75" s="7"/>
      <c r="S75" s="7"/>
      <c r="T75" s="9"/>
      <c r="U75" s="7"/>
    </row>
    <row r="76" spans="1:21" s="35" customFormat="1" ht="21" customHeight="1" x14ac:dyDescent="0.35">
      <c r="A76" s="7"/>
      <c r="B76" s="7"/>
      <c r="C76" s="15"/>
      <c r="D76" s="112"/>
      <c r="E76" s="113"/>
      <c r="F76" s="113"/>
      <c r="G76" s="202"/>
      <c r="H76" s="202"/>
      <c r="I76" s="114"/>
      <c r="J76" s="115"/>
      <c r="K76" s="116"/>
      <c r="L76" s="116"/>
      <c r="M76" s="117"/>
      <c r="N76" s="118"/>
      <c r="O76" s="10"/>
      <c r="P76" s="7"/>
      <c r="Q76" s="9"/>
      <c r="R76" s="7"/>
      <c r="S76" s="7"/>
      <c r="T76" s="9"/>
      <c r="U76" s="7"/>
    </row>
    <row r="77" spans="1:21" s="35" customFormat="1" ht="21" customHeight="1" x14ac:dyDescent="0.35">
      <c r="A77" s="7"/>
      <c r="B77" s="7"/>
      <c r="C77" s="15"/>
      <c r="D77" s="46"/>
      <c r="E77" s="46"/>
      <c r="F77" s="46"/>
      <c r="G77" s="46"/>
      <c r="H77" s="46"/>
      <c r="I77" s="46"/>
      <c r="J77" s="47"/>
      <c r="K77" s="48"/>
      <c r="L77" s="48"/>
      <c r="M77" s="49"/>
      <c r="N77" s="9"/>
      <c r="O77" s="10"/>
      <c r="P77" s="7"/>
      <c r="Q77" s="9"/>
      <c r="R77" s="7"/>
      <c r="S77" s="7"/>
      <c r="T77" s="9"/>
      <c r="U77" s="7"/>
    </row>
    <row r="78" spans="1:21" ht="21" customHeight="1" x14ac:dyDescent="0.35">
      <c r="A78" s="7"/>
      <c r="B78" s="7"/>
      <c r="C78" s="15"/>
      <c r="D78" s="46"/>
      <c r="E78" s="46"/>
      <c r="F78" s="46"/>
      <c r="G78" s="46"/>
      <c r="H78" s="46"/>
      <c r="I78" s="46"/>
      <c r="J78" s="47"/>
      <c r="K78" s="48"/>
      <c r="L78" s="48"/>
      <c r="M78" s="49"/>
      <c r="N78" s="9"/>
      <c r="O78" s="10"/>
      <c r="P78" s="7"/>
      <c r="Q78" s="9"/>
      <c r="R78" s="7"/>
      <c r="S78" s="7"/>
      <c r="T78" s="9"/>
      <c r="U78" s="7"/>
    </row>
    <row r="79" spans="1:21" ht="21" customHeight="1" x14ac:dyDescent="0.35">
      <c r="A79" s="7"/>
      <c r="B79" s="7"/>
      <c r="C79" s="16"/>
      <c r="D79" s="18"/>
      <c r="E79" s="41"/>
      <c r="F79" s="41"/>
      <c r="G79" s="41"/>
      <c r="H79" s="41"/>
      <c r="I79" s="41"/>
      <c r="J79" s="41"/>
      <c r="K79" s="41"/>
      <c r="L79" s="41"/>
      <c r="M79" s="41"/>
      <c r="N79" s="41"/>
      <c r="O79" s="10"/>
      <c r="P79" s="7"/>
      <c r="Q79" s="9"/>
      <c r="R79" s="7"/>
      <c r="S79" s="7"/>
      <c r="T79" s="9"/>
      <c r="U79" s="7"/>
    </row>
    <row r="80" spans="1:21" ht="20.25" x14ac:dyDescent="0.35">
      <c r="A80" s="7"/>
      <c r="B80" s="7"/>
      <c r="D80" s="205" t="s">
        <v>91</v>
      </c>
      <c r="E80" s="205"/>
      <c r="F80" s="205"/>
      <c r="G80" s="205"/>
      <c r="H80" s="205"/>
      <c r="I80" s="205"/>
      <c r="J80" s="205"/>
      <c r="K80" s="205"/>
      <c r="L80" s="205"/>
      <c r="M80" s="205"/>
      <c r="N80" s="205"/>
      <c r="O80" s="41"/>
      <c r="P80" s="7"/>
      <c r="Q80" s="9"/>
      <c r="R80" s="7"/>
      <c r="S80" s="7"/>
      <c r="T80" s="9"/>
      <c r="U80" s="7"/>
    </row>
    <row r="81" spans="1:21" ht="20.25" x14ac:dyDescent="0.35">
      <c r="A81" s="7"/>
      <c r="B81" s="7"/>
      <c r="D81" s="198" t="s">
        <v>92</v>
      </c>
      <c r="E81" s="198"/>
      <c r="F81" s="198"/>
      <c r="G81" s="198"/>
      <c r="H81" s="198"/>
      <c r="I81" s="198"/>
      <c r="J81" s="198"/>
      <c r="K81" s="198"/>
      <c r="L81" s="198"/>
      <c r="M81" s="198"/>
      <c r="N81" s="198"/>
      <c r="O81" s="60"/>
      <c r="P81" s="60"/>
      <c r="Q81" s="60"/>
      <c r="R81" s="60"/>
      <c r="S81" s="60"/>
      <c r="T81" s="60"/>
      <c r="U81" s="7"/>
    </row>
    <row r="82" spans="1:21" ht="21" customHeight="1" x14ac:dyDescent="0.35">
      <c r="A82" s="7"/>
      <c r="B82" s="7"/>
      <c r="D82" s="199" t="s">
        <v>93</v>
      </c>
      <c r="E82" s="199"/>
      <c r="F82" s="199"/>
      <c r="G82" s="199"/>
      <c r="H82" s="199"/>
      <c r="I82" s="199"/>
      <c r="J82" s="199"/>
      <c r="K82" s="199"/>
      <c r="L82" s="199"/>
      <c r="M82" s="199"/>
      <c r="N82" s="199"/>
      <c r="O82" s="61"/>
      <c r="P82" s="61"/>
      <c r="Q82" s="61"/>
      <c r="R82" s="30"/>
      <c r="S82" s="30"/>
      <c r="T82" s="30"/>
      <c r="U82" s="7"/>
    </row>
    <row r="83" spans="1:21" ht="21" customHeight="1" x14ac:dyDescent="0.35">
      <c r="A83" s="7"/>
      <c r="B83" s="7"/>
      <c r="C83" s="61"/>
      <c r="N83" s="61"/>
      <c r="O83" s="61"/>
      <c r="P83" s="61"/>
      <c r="Q83" s="61"/>
      <c r="R83" s="30"/>
      <c r="S83" s="30"/>
      <c r="T83" s="30"/>
      <c r="U83" s="7"/>
    </row>
    <row r="84" spans="1:21" ht="20.25" x14ac:dyDescent="0.35">
      <c r="A84" s="7"/>
      <c r="B84" s="7"/>
      <c r="C84" s="9"/>
      <c r="D84" s="200" t="str">
        <f ca="1">("©")&amp;TEXT(TODAY(), "YYYY ")&amp;TEXT(TODAY(),"YY")&amp;_xlfn.ISOWEEKNUM(TODAY())&amp;WEEKDAY(TODAY()-1)</f>
        <v>©2025 25323</v>
      </c>
      <c r="E84" s="200"/>
      <c r="F84" s="200"/>
      <c r="G84" s="200"/>
      <c r="H84" s="200"/>
      <c r="I84" s="200"/>
      <c r="J84" s="200"/>
      <c r="K84" s="200"/>
      <c r="L84" s="200"/>
      <c r="M84" s="200"/>
      <c r="N84" s="200"/>
      <c r="O84" s="61"/>
      <c r="P84" s="61"/>
      <c r="Q84" s="61"/>
      <c r="R84" s="91"/>
      <c r="S84" s="91"/>
      <c r="T84" s="30"/>
      <c r="U84" s="92"/>
    </row>
    <row r="85" spans="1:21" ht="20.25" x14ac:dyDescent="0.35">
      <c r="A85" s="7"/>
      <c r="B85" s="7"/>
      <c r="C85" s="7"/>
      <c r="D85" s="7"/>
      <c r="E85" s="17"/>
      <c r="F85" s="9"/>
      <c r="G85" s="7"/>
      <c r="H85" s="9"/>
      <c r="I85" s="7"/>
      <c r="J85" s="9"/>
      <c r="K85" s="9"/>
      <c r="L85" s="7"/>
      <c r="M85" s="7"/>
      <c r="N85" s="9"/>
      <c r="O85" s="9"/>
      <c r="P85" s="9"/>
      <c r="Q85" s="9"/>
      <c r="R85" s="9"/>
      <c r="S85" s="9"/>
      <c r="T85" s="9"/>
      <c r="U85" s="7"/>
    </row>
    <row r="86" spans="1:21" ht="20.25" x14ac:dyDescent="0.35">
      <c r="A86" s="7"/>
      <c r="B86" s="7"/>
      <c r="C86" s="7"/>
      <c r="D86" s="7"/>
      <c r="E86" s="17"/>
      <c r="F86" s="9"/>
      <c r="G86" s="7"/>
      <c r="H86" s="9"/>
      <c r="I86" s="7"/>
      <c r="J86" s="9"/>
      <c r="K86" s="9"/>
      <c r="L86" s="7"/>
      <c r="M86" s="7"/>
      <c r="N86" s="9"/>
      <c r="O86" s="10"/>
      <c r="P86" s="7"/>
      <c r="Q86" s="9"/>
      <c r="R86" s="7"/>
      <c r="S86" s="7"/>
      <c r="T86" s="9"/>
      <c r="U86" s="7"/>
    </row>
    <row r="87" spans="1:21" ht="20.25" x14ac:dyDescent="0.35">
      <c r="A87" s="7"/>
      <c r="B87" s="7"/>
      <c r="C87" s="7"/>
      <c r="D87" s="7"/>
      <c r="E87" s="17"/>
      <c r="F87" s="9"/>
      <c r="G87" s="7"/>
      <c r="H87" s="9"/>
      <c r="I87" s="7"/>
      <c r="J87" s="9"/>
      <c r="K87" s="9"/>
      <c r="L87" s="7"/>
      <c r="M87" s="7"/>
      <c r="N87" s="9"/>
      <c r="O87" s="10"/>
      <c r="P87" s="7"/>
      <c r="Q87" s="9"/>
      <c r="R87" s="7"/>
      <c r="S87" s="7"/>
      <c r="T87" s="9"/>
      <c r="U87" s="7"/>
    </row>
    <row r="88" spans="1:21" ht="20.25" x14ac:dyDescent="0.35">
      <c r="A88" s="7"/>
      <c r="B88" s="7"/>
      <c r="C88" s="7"/>
      <c r="D88" s="7"/>
      <c r="E88" s="17"/>
      <c r="F88" s="9"/>
      <c r="G88" s="7"/>
      <c r="H88" s="9"/>
      <c r="I88" s="7"/>
      <c r="J88" s="9"/>
      <c r="K88" s="9"/>
      <c r="L88" s="7"/>
      <c r="M88" s="7"/>
      <c r="N88" s="9"/>
      <c r="O88" s="10"/>
      <c r="P88" s="7"/>
      <c r="Q88" s="9"/>
      <c r="R88" s="7"/>
      <c r="S88" s="7"/>
      <c r="T88" s="9"/>
      <c r="U88" s="7"/>
    </row>
    <row r="89" spans="1:21" ht="20.25" x14ac:dyDescent="0.35">
      <c r="A89" s="7"/>
      <c r="B89" s="7"/>
      <c r="C89" s="7"/>
      <c r="D89" s="7"/>
      <c r="E89" s="17"/>
      <c r="F89" s="9"/>
      <c r="G89" s="7"/>
      <c r="H89" s="9"/>
      <c r="I89" s="7"/>
      <c r="J89" s="9"/>
      <c r="K89" s="9"/>
      <c r="L89" s="7"/>
      <c r="M89" s="7"/>
      <c r="N89" s="9"/>
      <c r="O89" s="10"/>
      <c r="P89" s="7"/>
      <c r="Q89" s="9"/>
      <c r="R89" s="7"/>
      <c r="S89" s="7"/>
      <c r="T89" s="9"/>
      <c r="U89" s="7"/>
    </row>
    <row r="90" spans="1:21" ht="20.25" x14ac:dyDescent="0.35">
      <c r="A90" s="7"/>
      <c r="B90" s="7"/>
      <c r="C90" s="7"/>
      <c r="D90" s="7"/>
      <c r="E90" s="17"/>
      <c r="F90" s="9"/>
      <c r="G90" s="7"/>
      <c r="H90" s="9"/>
      <c r="I90" s="7"/>
      <c r="J90" s="9"/>
      <c r="K90" s="9"/>
      <c r="L90" s="7"/>
      <c r="M90" s="7"/>
      <c r="N90" s="9"/>
      <c r="O90" s="10"/>
      <c r="P90" s="7"/>
      <c r="Q90" s="9"/>
      <c r="R90" s="7"/>
      <c r="S90" s="7"/>
      <c r="T90" s="9"/>
      <c r="U90" s="7"/>
    </row>
    <row r="91" spans="1:21" ht="20.25" x14ac:dyDescent="0.35">
      <c r="A91" s="7"/>
      <c r="B91" s="7"/>
      <c r="C91" s="7"/>
      <c r="D91" s="7"/>
      <c r="E91" s="17"/>
      <c r="F91" s="9"/>
      <c r="G91" s="7"/>
      <c r="H91" s="9"/>
      <c r="I91" s="7"/>
      <c r="J91" s="9"/>
      <c r="K91" s="9"/>
      <c r="L91" s="7"/>
      <c r="M91" s="7"/>
      <c r="N91" s="9"/>
      <c r="O91" s="10"/>
      <c r="P91" s="7"/>
      <c r="Q91" s="9"/>
      <c r="R91" s="7"/>
      <c r="S91" s="7"/>
      <c r="T91" s="9"/>
      <c r="U91" s="7"/>
    </row>
    <row r="92" spans="1:21" ht="20.25" x14ac:dyDescent="0.35">
      <c r="A92" s="7"/>
      <c r="B92" s="7"/>
      <c r="C92" s="7"/>
      <c r="D92" s="7"/>
      <c r="E92" s="17"/>
      <c r="F92" s="9"/>
      <c r="G92" s="7"/>
      <c r="H92" s="9"/>
      <c r="I92" s="7"/>
      <c r="J92" s="9"/>
      <c r="K92" s="9"/>
      <c r="L92" s="7"/>
      <c r="M92" s="7"/>
      <c r="N92" s="9"/>
      <c r="O92" s="10"/>
      <c r="P92" s="7"/>
      <c r="Q92" s="9"/>
      <c r="R92" s="7"/>
      <c r="S92" s="7"/>
      <c r="T92" s="9"/>
      <c r="U92" s="7"/>
    </row>
    <row r="93" spans="1:21" ht="20.25" x14ac:dyDescent="0.35">
      <c r="A93" s="7"/>
      <c r="B93" s="7"/>
      <c r="C93" s="7"/>
      <c r="D93" s="7"/>
      <c r="E93" s="17"/>
      <c r="F93" s="9"/>
      <c r="G93" s="7"/>
      <c r="H93" s="9"/>
      <c r="I93" s="7"/>
      <c r="J93" s="9"/>
      <c r="K93" s="9"/>
      <c r="L93" s="7"/>
      <c r="M93" s="7"/>
      <c r="N93" s="9"/>
      <c r="O93" s="10"/>
      <c r="P93" s="7"/>
      <c r="Q93" s="9"/>
      <c r="R93" s="7"/>
      <c r="S93" s="7"/>
      <c r="T93" s="9"/>
      <c r="U93" s="7"/>
    </row>
    <row r="94" spans="1:21" ht="20.25" x14ac:dyDescent="0.35">
      <c r="A94" s="7"/>
      <c r="B94" s="7"/>
      <c r="C94" s="7"/>
      <c r="D94" s="7"/>
      <c r="E94" s="17"/>
      <c r="F94" s="9"/>
      <c r="G94" s="7"/>
      <c r="H94" s="9"/>
      <c r="I94" s="7"/>
      <c r="J94" s="9"/>
      <c r="K94" s="9"/>
      <c r="L94" s="7"/>
      <c r="M94" s="7"/>
      <c r="N94" s="9"/>
      <c r="O94" s="10"/>
      <c r="P94" s="7"/>
      <c r="Q94" s="9"/>
      <c r="R94" s="7"/>
      <c r="S94" s="7"/>
      <c r="T94" s="9"/>
      <c r="U94" s="7"/>
    </row>
    <row r="95" spans="1:21" ht="20.25" x14ac:dyDescent="0.35">
      <c r="A95" s="7"/>
      <c r="B95" s="7"/>
      <c r="C95" s="7"/>
      <c r="D95" s="7"/>
      <c r="E95" s="17"/>
      <c r="F95" s="9"/>
      <c r="G95" s="7"/>
      <c r="H95" s="9"/>
      <c r="I95" s="7"/>
      <c r="J95" s="9"/>
      <c r="K95" s="9"/>
      <c r="L95" s="7"/>
      <c r="M95" s="7"/>
      <c r="N95" s="9"/>
      <c r="O95" s="10"/>
      <c r="P95" s="7"/>
      <c r="Q95" s="9"/>
      <c r="R95" s="7"/>
      <c r="S95" s="7"/>
      <c r="T95" s="9"/>
      <c r="U95" s="7"/>
    </row>
    <row r="96" spans="1:21" ht="20.25" x14ac:dyDescent="0.35">
      <c r="A96" s="7"/>
      <c r="B96" s="7"/>
      <c r="C96" s="7"/>
      <c r="D96" s="7"/>
      <c r="E96" s="17"/>
      <c r="F96" s="9"/>
      <c r="G96" s="7"/>
      <c r="H96" s="9"/>
      <c r="I96" s="7"/>
      <c r="J96" s="9"/>
      <c r="K96" s="9"/>
      <c r="L96" s="7"/>
      <c r="M96" s="7"/>
      <c r="N96" s="9"/>
      <c r="O96" s="10"/>
      <c r="P96" s="7"/>
      <c r="Q96" s="9"/>
      <c r="R96" s="7"/>
      <c r="S96" s="7"/>
      <c r="T96" s="9"/>
      <c r="U96" s="7"/>
    </row>
    <row r="97" spans="1:21" ht="20.25" x14ac:dyDescent="0.35">
      <c r="A97" s="7"/>
      <c r="B97" s="7"/>
      <c r="C97" s="7"/>
      <c r="D97" s="7"/>
      <c r="E97" s="17"/>
      <c r="F97" s="9"/>
      <c r="G97" s="7"/>
      <c r="H97" s="9"/>
      <c r="I97" s="7"/>
      <c r="J97" s="9"/>
      <c r="K97" s="9"/>
      <c r="L97" s="7"/>
      <c r="M97" s="7"/>
      <c r="N97" s="9"/>
      <c r="O97" s="10"/>
      <c r="P97" s="7"/>
      <c r="Q97" s="9"/>
      <c r="R97" s="7"/>
      <c r="S97" s="7"/>
      <c r="T97" s="9"/>
      <c r="U97" s="7"/>
    </row>
    <row r="98" spans="1:21" ht="20.25" x14ac:dyDescent="0.35">
      <c r="A98" s="7"/>
      <c r="B98" s="7"/>
      <c r="C98" s="7"/>
      <c r="D98" s="7"/>
      <c r="E98" s="17"/>
      <c r="F98" s="9"/>
      <c r="G98" s="7"/>
      <c r="H98" s="9"/>
      <c r="I98" s="7"/>
      <c r="J98" s="9"/>
      <c r="K98" s="9"/>
      <c r="L98" s="7"/>
      <c r="M98" s="7"/>
      <c r="N98" s="9"/>
      <c r="O98" s="10"/>
      <c r="P98" s="7"/>
      <c r="Q98" s="9"/>
      <c r="R98" s="7"/>
      <c r="S98" s="7"/>
      <c r="T98" s="9"/>
      <c r="U98" s="7"/>
    </row>
    <row r="99" spans="1:21" ht="20.25" x14ac:dyDescent="0.35">
      <c r="A99" s="7"/>
      <c r="B99" s="7"/>
      <c r="C99" s="7"/>
      <c r="D99" s="7"/>
      <c r="E99" s="17"/>
      <c r="F99" s="9"/>
      <c r="G99" s="7"/>
      <c r="H99" s="9"/>
      <c r="I99" s="7"/>
      <c r="J99" s="9"/>
      <c r="K99" s="9"/>
      <c r="L99" s="7"/>
      <c r="M99" s="7"/>
      <c r="N99" s="9"/>
      <c r="O99" s="10"/>
      <c r="P99" s="7"/>
      <c r="Q99" s="9"/>
      <c r="R99" s="7"/>
      <c r="S99" s="7"/>
      <c r="T99" s="9"/>
      <c r="U99" s="7"/>
    </row>
    <row r="100" spans="1:21" ht="20.25" x14ac:dyDescent="0.35">
      <c r="A100" s="7"/>
      <c r="B100" s="7"/>
      <c r="C100" s="7"/>
      <c r="D100" s="7"/>
      <c r="E100" s="17"/>
      <c r="F100" s="9"/>
      <c r="G100" s="7"/>
      <c r="H100" s="9"/>
      <c r="I100" s="7"/>
      <c r="J100" s="9"/>
      <c r="K100" s="9"/>
      <c r="L100" s="7"/>
      <c r="M100" s="7"/>
      <c r="N100" s="9"/>
      <c r="O100" s="10"/>
      <c r="P100" s="7"/>
      <c r="Q100" s="9"/>
      <c r="R100" s="7"/>
      <c r="S100" s="7"/>
      <c r="T100" s="9"/>
      <c r="U100" s="7"/>
    </row>
    <row r="101" spans="1:21" ht="20.25" x14ac:dyDescent="0.35">
      <c r="A101" s="7"/>
      <c r="B101" s="7"/>
      <c r="C101" s="7"/>
      <c r="D101" s="7"/>
      <c r="E101" s="17"/>
      <c r="F101" s="9"/>
      <c r="G101" s="7"/>
      <c r="H101" s="9"/>
      <c r="I101" s="7"/>
      <c r="J101" s="9"/>
      <c r="K101" s="9"/>
      <c r="L101" s="7"/>
      <c r="M101" s="7"/>
      <c r="N101" s="9"/>
      <c r="O101" s="10"/>
      <c r="P101" s="7"/>
      <c r="Q101" s="9"/>
      <c r="R101" s="7"/>
      <c r="S101" s="7"/>
      <c r="T101" s="9"/>
      <c r="U101" s="7"/>
    </row>
    <row r="102" spans="1:21" ht="20.25" x14ac:dyDescent="0.35">
      <c r="A102" s="7"/>
      <c r="B102" s="7"/>
      <c r="C102" s="7"/>
      <c r="D102" s="7"/>
      <c r="E102" s="17"/>
      <c r="F102" s="9"/>
      <c r="G102" s="7"/>
      <c r="H102" s="9"/>
      <c r="I102" s="7"/>
      <c r="J102" s="9"/>
      <c r="K102" s="9"/>
      <c r="L102" s="7"/>
      <c r="M102" s="7"/>
      <c r="N102" s="9"/>
      <c r="O102" s="10"/>
      <c r="P102" s="7"/>
      <c r="Q102" s="9"/>
      <c r="R102" s="7"/>
      <c r="S102" s="7"/>
      <c r="T102" s="9"/>
      <c r="U102" s="7"/>
    </row>
    <row r="103" spans="1:21" ht="20.25" x14ac:dyDescent="0.35">
      <c r="A103" s="7"/>
      <c r="B103" s="7"/>
      <c r="C103" s="7"/>
      <c r="D103" s="7"/>
      <c r="E103" s="17"/>
      <c r="F103" s="9"/>
      <c r="G103" s="7"/>
      <c r="H103" s="9"/>
      <c r="I103" s="7"/>
      <c r="J103" s="9"/>
      <c r="K103" s="9"/>
      <c r="L103" s="7"/>
      <c r="M103" s="7"/>
      <c r="N103" s="9"/>
      <c r="O103" s="10"/>
      <c r="P103" s="7"/>
      <c r="Q103" s="9"/>
      <c r="R103" s="7"/>
      <c r="S103" s="7"/>
      <c r="T103" s="9"/>
      <c r="U103" s="7"/>
    </row>
    <row r="104" spans="1:21" ht="20.25" x14ac:dyDescent="0.35">
      <c r="A104" s="7"/>
      <c r="B104" s="7"/>
      <c r="C104" s="7"/>
      <c r="D104" s="7"/>
      <c r="E104" s="17"/>
      <c r="F104" s="9"/>
      <c r="G104" s="7"/>
      <c r="H104" s="9"/>
      <c r="I104" s="7"/>
      <c r="J104" s="9"/>
      <c r="K104" s="9"/>
      <c r="L104" s="7"/>
      <c r="M104" s="7"/>
      <c r="N104" s="9"/>
      <c r="O104" s="10"/>
      <c r="P104" s="7"/>
      <c r="Q104" s="9"/>
      <c r="R104" s="7"/>
      <c r="S104" s="7"/>
      <c r="T104" s="9"/>
      <c r="U104" s="7"/>
    </row>
    <row r="105" spans="1:21" ht="20.25" x14ac:dyDescent="0.35">
      <c r="A105" s="7"/>
      <c r="B105" s="7"/>
      <c r="C105" s="7"/>
      <c r="D105" s="7"/>
      <c r="E105" s="17"/>
      <c r="F105" s="9"/>
      <c r="G105" s="7"/>
      <c r="H105" s="9"/>
      <c r="I105" s="7"/>
      <c r="J105" s="9"/>
      <c r="K105" s="9"/>
      <c r="L105" s="7"/>
      <c r="M105" s="7"/>
      <c r="N105" s="9"/>
      <c r="O105" s="10"/>
      <c r="P105" s="7"/>
      <c r="Q105" s="9"/>
      <c r="R105" s="7"/>
      <c r="S105" s="7"/>
      <c r="T105" s="9"/>
      <c r="U105" s="7"/>
    </row>
    <row r="106" spans="1:21" ht="20.25" x14ac:dyDescent="0.35">
      <c r="A106" s="7"/>
      <c r="B106" s="7"/>
      <c r="C106" s="7"/>
      <c r="D106" s="7"/>
      <c r="E106" s="17"/>
      <c r="F106" s="9"/>
      <c r="G106" s="7"/>
      <c r="H106" s="9"/>
      <c r="I106" s="7"/>
      <c r="J106" s="9"/>
      <c r="K106" s="9"/>
      <c r="L106" s="7"/>
      <c r="M106" s="7"/>
      <c r="N106" s="9"/>
      <c r="O106" s="10"/>
      <c r="P106" s="7"/>
      <c r="Q106" s="9"/>
      <c r="R106" s="7"/>
      <c r="S106" s="7"/>
      <c r="T106" s="9"/>
      <c r="U106" s="7"/>
    </row>
    <row r="107" spans="1:21" ht="20.25" x14ac:dyDescent="0.35">
      <c r="A107" s="7"/>
      <c r="B107" s="7"/>
      <c r="C107" s="7"/>
      <c r="D107" s="7"/>
      <c r="E107" s="17"/>
      <c r="F107" s="9"/>
      <c r="G107" s="7"/>
      <c r="H107" s="9"/>
      <c r="I107" s="7"/>
      <c r="J107" s="9"/>
      <c r="K107" s="9"/>
      <c r="L107" s="7"/>
      <c r="M107" s="7"/>
      <c r="N107" s="9"/>
      <c r="O107" s="10"/>
      <c r="P107" s="7"/>
      <c r="Q107" s="9"/>
      <c r="R107" s="7"/>
      <c r="S107" s="7"/>
      <c r="T107" s="9"/>
      <c r="U107" s="7"/>
    </row>
    <row r="108" spans="1:21" ht="20.25" x14ac:dyDescent="0.35">
      <c r="A108" s="7"/>
      <c r="B108" s="7"/>
      <c r="C108" s="7"/>
      <c r="D108" s="7"/>
      <c r="E108" s="17"/>
      <c r="F108" s="9"/>
      <c r="G108" s="7"/>
      <c r="H108" s="9"/>
      <c r="I108" s="7"/>
      <c r="J108" s="9"/>
      <c r="K108" s="9"/>
      <c r="L108" s="7"/>
      <c r="M108" s="7"/>
      <c r="N108" s="9"/>
      <c r="O108" s="10"/>
      <c r="P108" s="7"/>
      <c r="Q108" s="9"/>
      <c r="R108" s="7"/>
      <c r="S108" s="7"/>
      <c r="T108" s="9"/>
      <c r="U108" s="7"/>
    </row>
    <row r="109" spans="1:21" ht="20.25" x14ac:dyDescent="0.35">
      <c r="A109" s="7"/>
      <c r="B109" s="7"/>
      <c r="C109" s="7"/>
      <c r="D109" s="7"/>
      <c r="E109" s="17"/>
      <c r="F109" s="9"/>
      <c r="G109" s="7"/>
      <c r="H109" s="9"/>
      <c r="I109" s="7"/>
      <c r="J109" s="9"/>
      <c r="K109" s="9"/>
      <c r="L109" s="7"/>
      <c r="M109" s="7"/>
      <c r="N109" s="9"/>
      <c r="O109" s="10"/>
      <c r="P109" s="7"/>
      <c r="Q109" s="9"/>
      <c r="R109" s="7"/>
      <c r="S109" s="7"/>
      <c r="T109" s="9"/>
      <c r="U109" s="7"/>
    </row>
    <row r="110" spans="1:21" ht="20.25" x14ac:dyDescent="0.35">
      <c r="A110" s="7"/>
      <c r="B110" s="7"/>
      <c r="C110" s="7"/>
      <c r="D110" s="7"/>
      <c r="E110" s="17"/>
      <c r="F110" s="9"/>
      <c r="G110" s="7"/>
      <c r="H110" s="9"/>
      <c r="I110" s="7"/>
      <c r="J110" s="9"/>
      <c r="K110" s="9"/>
      <c r="L110" s="7"/>
      <c r="M110" s="7"/>
      <c r="N110" s="9"/>
      <c r="O110" s="10"/>
      <c r="P110" s="7"/>
      <c r="Q110" s="9"/>
      <c r="R110" s="7"/>
      <c r="S110" s="7"/>
      <c r="T110" s="9"/>
      <c r="U110" s="7"/>
    </row>
    <row r="111" spans="1:21" ht="20.25" x14ac:dyDescent="0.35">
      <c r="A111" s="7"/>
      <c r="B111" s="7"/>
      <c r="C111" s="7"/>
      <c r="D111" s="7"/>
      <c r="E111" s="17"/>
      <c r="F111" s="9"/>
      <c r="G111" s="7"/>
      <c r="H111" s="9"/>
      <c r="I111" s="7"/>
      <c r="J111" s="9"/>
      <c r="K111" s="9"/>
      <c r="L111" s="7"/>
      <c r="M111" s="7"/>
      <c r="N111" s="9"/>
      <c r="O111" s="10"/>
      <c r="P111" s="7"/>
      <c r="Q111" s="9"/>
      <c r="R111" s="7"/>
      <c r="S111" s="7"/>
      <c r="T111" s="9"/>
      <c r="U111" s="7"/>
    </row>
    <row r="112" spans="1:21" ht="20.25" x14ac:dyDescent="0.35">
      <c r="A112" s="7"/>
      <c r="B112" s="7"/>
      <c r="C112" s="7"/>
      <c r="D112" s="7"/>
      <c r="E112" s="17"/>
      <c r="F112" s="9"/>
      <c r="G112" s="7"/>
      <c r="H112" s="9"/>
      <c r="I112" s="7"/>
      <c r="J112" s="9"/>
      <c r="K112" s="9"/>
      <c r="L112" s="7"/>
      <c r="M112" s="7"/>
      <c r="N112" s="9"/>
      <c r="O112" s="10"/>
      <c r="P112" s="7"/>
      <c r="Q112" s="9"/>
      <c r="R112" s="7"/>
      <c r="S112" s="7"/>
      <c r="T112" s="9"/>
      <c r="U112" s="7"/>
    </row>
    <row r="113" spans="1:21" ht="20.25" x14ac:dyDescent="0.35">
      <c r="A113" s="7"/>
      <c r="B113" s="7"/>
      <c r="C113" s="7"/>
      <c r="D113" s="7"/>
      <c r="E113" s="17"/>
      <c r="F113" s="9"/>
      <c r="G113" s="7"/>
      <c r="H113" s="9"/>
      <c r="I113" s="7"/>
      <c r="J113" s="9"/>
      <c r="K113" s="9"/>
      <c r="L113" s="7"/>
      <c r="M113" s="7"/>
      <c r="N113" s="9"/>
      <c r="O113" s="10"/>
      <c r="P113" s="7"/>
      <c r="Q113" s="9"/>
      <c r="R113" s="7"/>
      <c r="S113" s="7"/>
      <c r="T113" s="9"/>
      <c r="U113" s="7"/>
    </row>
    <row r="114" spans="1:21" ht="20.25" x14ac:dyDescent="0.35">
      <c r="A114" s="7"/>
      <c r="B114" s="7"/>
      <c r="C114" s="7"/>
      <c r="D114" s="7"/>
      <c r="E114" s="17"/>
      <c r="F114" s="9"/>
      <c r="G114" s="7"/>
      <c r="H114" s="9"/>
      <c r="I114" s="7"/>
      <c r="J114" s="9"/>
      <c r="K114" s="9"/>
      <c r="L114" s="7"/>
      <c r="M114" s="7"/>
      <c r="N114" s="9"/>
      <c r="O114" s="10"/>
      <c r="P114" s="7"/>
      <c r="Q114" s="9"/>
      <c r="R114" s="7"/>
      <c r="S114" s="7"/>
      <c r="T114" s="9"/>
      <c r="U114" s="7"/>
    </row>
    <row r="115" spans="1:21" ht="20.25" x14ac:dyDescent="0.35">
      <c r="A115" s="7"/>
      <c r="B115" s="7"/>
      <c r="C115" s="7"/>
      <c r="D115" s="7"/>
      <c r="E115" s="17"/>
      <c r="F115" s="9"/>
      <c r="G115" s="7"/>
      <c r="H115" s="9"/>
      <c r="I115" s="7"/>
      <c r="J115" s="9"/>
      <c r="K115" s="9"/>
      <c r="L115" s="7"/>
      <c r="M115" s="7"/>
      <c r="N115" s="9"/>
      <c r="O115" s="10"/>
      <c r="P115" s="7"/>
      <c r="Q115" s="9"/>
      <c r="R115" s="7"/>
      <c r="S115" s="7"/>
      <c r="T115" s="9"/>
      <c r="U115" s="7"/>
    </row>
    <row r="116" spans="1:21" ht="20.25" x14ac:dyDescent="0.35">
      <c r="A116" s="7"/>
      <c r="B116" s="7"/>
      <c r="C116" s="7"/>
      <c r="D116" s="7"/>
      <c r="E116" s="17"/>
      <c r="F116" s="9"/>
      <c r="G116" s="7"/>
      <c r="H116" s="9"/>
      <c r="I116" s="7"/>
      <c r="J116" s="9"/>
      <c r="K116" s="9"/>
      <c r="L116" s="7"/>
      <c r="M116" s="7"/>
      <c r="N116" s="9"/>
      <c r="O116" s="10"/>
      <c r="P116" s="7"/>
      <c r="Q116" s="9"/>
      <c r="R116" s="7"/>
      <c r="S116" s="7"/>
      <c r="T116" s="9"/>
      <c r="U116" s="7"/>
    </row>
    <row r="117" spans="1:21" ht="20.25" x14ac:dyDescent="0.35">
      <c r="A117" s="7"/>
      <c r="B117" s="7"/>
      <c r="C117" s="7"/>
      <c r="D117" s="7"/>
      <c r="E117" s="17"/>
      <c r="F117" s="9"/>
      <c r="G117" s="7"/>
      <c r="H117" s="9"/>
      <c r="I117" s="7"/>
      <c r="J117" s="9"/>
      <c r="K117" s="9"/>
      <c r="L117" s="7"/>
      <c r="M117" s="7"/>
      <c r="N117" s="9"/>
      <c r="O117" s="10"/>
      <c r="P117" s="7"/>
      <c r="Q117" s="9"/>
      <c r="R117" s="7"/>
      <c r="S117" s="7"/>
      <c r="T117" s="9"/>
      <c r="U117" s="7"/>
    </row>
    <row r="118" spans="1:21" ht="20.25" x14ac:dyDescent="0.35">
      <c r="A118" s="7"/>
      <c r="B118" s="7"/>
      <c r="C118" s="7"/>
      <c r="D118" s="7"/>
      <c r="E118" s="17"/>
      <c r="F118" s="9"/>
      <c r="G118" s="7"/>
      <c r="H118" s="9"/>
      <c r="I118" s="7"/>
      <c r="J118" s="9"/>
      <c r="K118" s="9"/>
      <c r="L118" s="7"/>
      <c r="M118" s="7"/>
      <c r="N118" s="9"/>
      <c r="O118" s="10"/>
      <c r="P118" s="7"/>
      <c r="Q118" s="9"/>
      <c r="R118" s="7"/>
      <c r="S118" s="7"/>
      <c r="T118" s="9"/>
      <c r="U118" s="7"/>
    </row>
    <row r="119" spans="1:21" ht="20.25" x14ac:dyDescent="0.35">
      <c r="A119" s="7"/>
      <c r="B119" s="7"/>
      <c r="C119" s="7"/>
      <c r="D119" s="7"/>
      <c r="E119" s="17"/>
      <c r="F119" s="9"/>
      <c r="G119" s="7"/>
      <c r="H119" s="9"/>
      <c r="I119" s="7"/>
      <c r="J119" s="9"/>
      <c r="K119" s="9"/>
      <c r="L119" s="7"/>
      <c r="M119" s="7"/>
      <c r="N119" s="9"/>
      <c r="O119" s="10"/>
      <c r="P119" s="7"/>
      <c r="Q119" s="9"/>
      <c r="R119" s="7"/>
      <c r="S119" s="7"/>
      <c r="T119" s="9"/>
      <c r="U119" s="7"/>
    </row>
    <row r="120" spans="1:21" ht="20.25" x14ac:dyDescent="0.35">
      <c r="A120" s="7"/>
      <c r="B120" s="7"/>
      <c r="C120" s="7"/>
      <c r="D120" s="7"/>
      <c r="E120" s="17"/>
      <c r="F120" s="9"/>
      <c r="G120" s="7"/>
      <c r="H120" s="9"/>
      <c r="I120" s="7"/>
      <c r="J120" s="9"/>
      <c r="K120" s="9"/>
      <c r="L120" s="7"/>
      <c r="M120" s="7"/>
      <c r="N120" s="9"/>
      <c r="O120" s="10"/>
      <c r="P120" s="7"/>
      <c r="Q120" s="9"/>
      <c r="R120" s="7"/>
      <c r="S120" s="7"/>
      <c r="T120" s="9"/>
      <c r="U120" s="7"/>
    </row>
    <row r="121" spans="1:21" ht="20.25" x14ac:dyDescent="0.35">
      <c r="A121" s="7"/>
      <c r="B121" s="7"/>
      <c r="C121" s="7"/>
      <c r="D121" s="7"/>
      <c r="E121" s="17"/>
      <c r="F121" s="9"/>
      <c r="G121" s="7"/>
      <c r="H121" s="9"/>
      <c r="I121" s="7"/>
      <c r="J121" s="9"/>
      <c r="K121" s="9"/>
      <c r="L121" s="7"/>
      <c r="M121" s="7"/>
      <c r="N121" s="9"/>
      <c r="O121" s="10"/>
      <c r="P121" s="7"/>
      <c r="Q121" s="9"/>
      <c r="R121" s="7"/>
      <c r="S121" s="7"/>
      <c r="T121" s="9"/>
      <c r="U121" s="7"/>
    </row>
    <row r="122" spans="1:21" ht="20.25" x14ac:dyDescent="0.35">
      <c r="A122" s="7"/>
      <c r="B122" s="7"/>
      <c r="C122" s="7"/>
      <c r="D122" s="7"/>
      <c r="E122" s="17"/>
      <c r="F122" s="9"/>
      <c r="G122" s="7"/>
      <c r="H122" s="9"/>
      <c r="I122" s="7"/>
      <c r="J122" s="9"/>
      <c r="K122" s="9"/>
      <c r="L122" s="7"/>
      <c r="M122" s="7"/>
      <c r="N122" s="9"/>
      <c r="O122" s="10"/>
      <c r="P122" s="7"/>
      <c r="Q122" s="9"/>
      <c r="R122" s="7"/>
      <c r="S122" s="7"/>
      <c r="T122" s="9"/>
      <c r="U122" s="7"/>
    </row>
    <row r="123" spans="1:21" ht="20.25" x14ac:dyDescent="0.35">
      <c r="A123" s="7"/>
      <c r="B123" s="7"/>
      <c r="C123" s="7"/>
      <c r="D123" s="7"/>
      <c r="E123" s="17"/>
      <c r="F123" s="9"/>
      <c r="G123" s="7"/>
      <c r="H123" s="9"/>
      <c r="I123" s="7"/>
      <c r="J123" s="9"/>
      <c r="K123" s="9"/>
      <c r="L123" s="7"/>
      <c r="M123" s="7"/>
      <c r="N123" s="9"/>
      <c r="O123" s="10"/>
      <c r="P123" s="7"/>
      <c r="Q123" s="9"/>
      <c r="R123" s="7"/>
      <c r="S123" s="7"/>
      <c r="T123" s="9"/>
      <c r="U123" s="7"/>
    </row>
    <row r="124" spans="1:21" ht="20.25" x14ac:dyDescent="0.35">
      <c r="A124" s="7"/>
      <c r="B124" s="7"/>
      <c r="C124" s="7"/>
      <c r="D124" s="7"/>
      <c r="E124" s="17"/>
      <c r="F124" s="9"/>
      <c r="G124" s="7"/>
      <c r="H124" s="9"/>
      <c r="I124" s="7"/>
      <c r="J124" s="9"/>
      <c r="K124" s="9"/>
      <c r="L124" s="7"/>
      <c r="M124" s="7"/>
      <c r="N124" s="9"/>
      <c r="O124" s="10"/>
      <c r="P124" s="7"/>
      <c r="Q124" s="9"/>
      <c r="R124" s="7"/>
      <c r="S124" s="7"/>
      <c r="T124" s="9"/>
      <c r="U124" s="7"/>
    </row>
    <row r="125" spans="1:21" ht="20.25" x14ac:dyDescent="0.35">
      <c r="A125" s="7"/>
      <c r="B125" s="7"/>
      <c r="C125" s="7"/>
      <c r="D125" s="7"/>
      <c r="E125" s="17"/>
      <c r="F125" s="9"/>
      <c r="G125" s="7"/>
      <c r="H125" s="9"/>
      <c r="I125" s="7"/>
      <c r="J125" s="9"/>
      <c r="K125" s="9"/>
      <c r="L125" s="7"/>
      <c r="M125" s="7"/>
      <c r="N125" s="9"/>
      <c r="O125" s="10"/>
      <c r="P125" s="7"/>
      <c r="Q125" s="9"/>
      <c r="R125" s="7"/>
      <c r="S125" s="7"/>
      <c r="T125" s="9"/>
      <c r="U125" s="7"/>
    </row>
    <row r="126" spans="1:21" ht="20.25" x14ac:dyDescent="0.35">
      <c r="A126" s="7"/>
      <c r="B126" s="7"/>
      <c r="C126" s="7"/>
      <c r="D126" s="7"/>
      <c r="E126" s="17"/>
      <c r="F126" s="9"/>
      <c r="G126" s="7"/>
      <c r="H126" s="9"/>
      <c r="I126" s="7"/>
      <c r="J126" s="9"/>
      <c r="K126" s="9"/>
      <c r="L126" s="7"/>
      <c r="M126" s="7"/>
      <c r="N126" s="9"/>
      <c r="O126" s="10"/>
      <c r="P126" s="7"/>
      <c r="Q126" s="9"/>
      <c r="R126" s="7"/>
      <c r="S126" s="7"/>
      <c r="T126" s="9"/>
      <c r="U126" s="7"/>
    </row>
    <row r="127" spans="1:21" ht="20.25" x14ac:dyDescent="0.35">
      <c r="A127" s="7"/>
      <c r="B127" s="7"/>
      <c r="C127" s="7"/>
      <c r="D127" s="7"/>
      <c r="E127" s="17"/>
      <c r="F127" s="9"/>
      <c r="G127" s="7"/>
      <c r="H127" s="9"/>
      <c r="I127" s="7"/>
      <c r="J127" s="9"/>
      <c r="K127" s="9"/>
      <c r="L127" s="7"/>
      <c r="M127" s="7"/>
      <c r="N127" s="9"/>
      <c r="O127" s="10"/>
      <c r="P127" s="7"/>
      <c r="Q127" s="9"/>
      <c r="R127" s="7"/>
      <c r="S127" s="7"/>
      <c r="T127" s="9"/>
      <c r="U127" s="7"/>
    </row>
    <row r="128" spans="1:21" ht="20.25" x14ac:dyDescent="0.35">
      <c r="A128" s="7"/>
      <c r="B128" s="7"/>
      <c r="C128" s="7"/>
      <c r="D128" s="7"/>
      <c r="E128" s="17"/>
      <c r="F128" s="9"/>
      <c r="G128" s="7"/>
      <c r="H128" s="9"/>
      <c r="I128" s="7"/>
      <c r="J128" s="9"/>
      <c r="K128" s="9"/>
      <c r="L128" s="7"/>
      <c r="M128" s="7"/>
      <c r="N128" s="9"/>
      <c r="O128" s="10"/>
      <c r="P128" s="7"/>
      <c r="Q128" s="9"/>
      <c r="R128" s="7"/>
      <c r="S128" s="7"/>
      <c r="T128" s="9"/>
      <c r="U128" s="7"/>
    </row>
    <row r="129" spans="1:21" ht="20.25" x14ac:dyDescent="0.35">
      <c r="A129" s="7"/>
      <c r="B129" s="7"/>
      <c r="C129" s="7"/>
      <c r="D129" s="7"/>
      <c r="E129" s="17"/>
      <c r="F129" s="9"/>
      <c r="G129" s="7"/>
      <c r="H129" s="9"/>
      <c r="I129" s="7"/>
      <c r="J129" s="9"/>
      <c r="K129" s="9"/>
      <c r="L129" s="7"/>
      <c r="M129" s="7"/>
      <c r="N129" s="9"/>
      <c r="O129" s="10"/>
      <c r="P129" s="7"/>
      <c r="Q129" s="9"/>
      <c r="R129" s="7"/>
      <c r="S129" s="7"/>
      <c r="T129" s="9"/>
      <c r="U129" s="7"/>
    </row>
    <row r="130" spans="1:21" ht="20.25" x14ac:dyDescent="0.35">
      <c r="A130" s="7"/>
      <c r="B130" s="7"/>
      <c r="C130" s="7"/>
      <c r="D130" s="7"/>
      <c r="E130" s="17"/>
      <c r="F130" s="9"/>
      <c r="G130" s="7"/>
      <c r="H130" s="9"/>
      <c r="I130" s="7"/>
      <c r="J130" s="9"/>
      <c r="K130" s="9"/>
      <c r="L130" s="7"/>
      <c r="M130" s="7"/>
      <c r="N130" s="9"/>
      <c r="O130" s="10"/>
      <c r="P130" s="7"/>
      <c r="Q130" s="9"/>
      <c r="R130" s="7"/>
      <c r="S130" s="7"/>
      <c r="T130" s="9"/>
      <c r="U130" s="7"/>
    </row>
    <row r="131" spans="1:21" ht="20.25" x14ac:dyDescent="0.35">
      <c r="A131" s="7"/>
      <c r="B131" s="7"/>
      <c r="C131" s="7"/>
      <c r="D131" s="7"/>
      <c r="E131" s="17"/>
      <c r="F131" s="9"/>
      <c r="G131" s="7"/>
      <c r="H131" s="9"/>
      <c r="I131" s="7"/>
      <c r="J131" s="9"/>
      <c r="K131" s="9"/>
      <c r="L131" s="7"/>
      <c r="M131" s="7"/>
      <c r="N131" s="9"/>
      <c r="O131" s="10"/>
      <c r="P131" s="7"/>
      <c r="Q131" s="9"/>
      <c r="R131" s="7"/>
      <c r="S131" s="7"/>
      <c r="T131" s="9"/>
      <c r="U131" s="7"/>
    </row>
    <row r="132" spans="1:21" ht="20.25" x14ac:dyDescent="0.35">
      <c r="A132" s="7"/>
      <c r="B132" s="7"/>
      <c r="C132" s="7"/>
      <c r="D132" s="7"/>
      <c r="E132" s="17"/>
      <c r="F132" s="9"/>
      <c r="G132" s="7"/>
      <c r="H132" s="9"/>
      <c r="I132" s="7"/>
      <c r="J132" s="9"/>
      <c r="K132" s="9"/>
      <c r="L132" s="7"/>
      <c r="M132" s="7"/>
      <c r="N132" s="9"/>
      <c r="O132" s="10"/>
      <c r="P132" s="7"/>
      <c r="Q132" s="9"/>
      <c r="R132" s="7"/>
      <c r="S132" s="7"/>
      <c r="T132" s="9"/>
      <c r="U132" s="7"/>
    </row>
    <row r="133" spans="1:21" ht="20.25" x14ac:dyDescent="0.35">
      <c r="A133" s="7"/>
      <c r="B133" s="7"/>
      <c r="C133" s="7"/>
      <c r="D133" s="7"/>
      <c r="E133" s="17"/>
      <c r="F133" s="9"/>
      <c r="G133" s="7"/>
      <c r="H133" s="9"/>
      <c r="I133" s="7"/>
      <c r="J133" s="9"/>
      <c r="K133" s="9"/>
      <c r="L133" s="7"/>
      <c r="M133" s="7"/>
      <c r="N133" s="9"/>
      <c r="O133" s="10"/>
      <c r="P133" s="7"/>
      <c r="Q133" s="9"/>
      <c r="R133" s="7"/>
      <c r="S133" s="7"/>
      <c r="T133" s="9"/>
      <c r="U133" s="7"/>
    </row>
    <row r="134" spans="1:21" ht="20.25" x14ac:dyDescent="0.35">
      <c r="A134" s="7"/>
      <c r="B134" s="7"/>
      <c r="C134" s="7"/>
      <c r="D134" s="7"/>
      <c r="E134" s="17"/>
      <c r="F134" s="9"/>
      <c r="G134" s="7"/>
      <c r="H134" s="9"/>
      <c r="I134" s="7"/>
      <c r="J134" s="9"/>
      <c r="K134" s="9"/>
      <c r="L134" s="7"/>
      <c r="M134" s="7"/>
      <c r="N134" s="9"/>
      <c r="O134" s="10"/>
      <c r="P134" s="7"/>
      <c r="Q134" s="9"/>
      <c r="R134" s="7"/>
      <c r="S134" s="7"/>
      <c r="T134" s="9"/>
      <c r="U134" s="7"/>
    </row>
    <row r="135" spans="1:21" ht="20.25" x14ac:dyDescent="0.35">
      <c r="A135" s="7"/>
      <c r="B135" s="7"/>
      <c r="C135" s="7"/>
      <c r="D135" s="7"/>
      <c r="E135" s="17"/>
      <c r="F135" s="9"/>
      <c r="G135" s="7"/>
      <c r="H135" s="9"/>
      <c r="I135" s="7"/>
      <c r="J135" s="9"/>
      <c r="K135" s="9"/>
      <c r="L135" s="7"/>
      <c r="M135" s="7"/>
      <c r="N135" s="9"/>
      <c r="O135" s="10"/>
      <c r="P135" s="7"/>
      <c r="Q135" s="9"/>
      <c r="R135" s="7"/>
      <c r="S135" s="7"/>
      <c r="T135" s="9"/>
      <c r="U135" s="7"/>
    </row>
    <row r="136" spans="1:21" ht="20.25" x14ac:dyDescent="0.35">
      <c r="A136" s="7"/>
      <c r="B136" s="7"/>
      <c r="C136" s="7"/>
      <c r="D136" s="7"/>
      <c r="E136" s="17"/>
      <c r="F136" s="9"/>
      <c r="G136" s="7"/>
      <c r="H136" s="9"/>
      <c r="I136" s="7"/>
      <c r="J136" s="9"/>
      <c r="K136" s="9"/>
      <c r="L136" s="7"/>
      <c r="M136" s="7"/>
      <c r="N136" s="9"/>
      <c r="O136" s="10"/>
      <c r="P136" s="7"/>
      <c r="Q136" s="9"/>
      <c r="R136" s="7"/>
      <c r="S136" s="7"/>
      <c r="T136" s="9"/>
      <c r="U136" s="7"/>
    </row>
    <row r="137" spans="1:21" ht="20.25" x14ac:dyDescent="0.35">
      <c r="A137" s="7"/>
      <c r="B137" s="7"/>
      <c r="C137" s="7"/>
      <c r="D137" s="7"/>
      <c r="E137" s="17"/>
      <c r="F137" s="9"/>
      <c r="G137" s="7"/>
      <c r="H137" s="9"/>
      <c r="I137" s="7"/>
      <c r="J137" s="9"/>
      <c r="K137" s="9"/>
      <c r="L137" s="7"/>
      <c r="M137" s="7"/>
      <c r="N137" s="9"/>
      <c r="O137" s="10"/>
      <c r="P137" s="7"/>
      <c r="Q137" s="9"/>
      <c r="R137" s="7"/>
      <c r="S137" s="7"/>
      <c r="T137" s="9"/>
      <c r="U137" s="7"/>
    </row>
    <row r="138" spans="1:21" ht="20.25" x14ac:dyDescent="0.35">
      <c r="A138" s="7"/>
      <c r="B138" s="7"/>
      <c r="C138" s="7"/>
      <c r="D138" s="7"/>
      <c r="E138" s="17"/>
      <c r="F138" s="9"/>
      <c r="G138" s="7"/>
      <c r="H138" s="9"/>
      <c r="I138" s="7"/>
      <c r="J138" s="9"/>
      <c r="K138" s="9"/>
      <c r="L138" s="7"/>
      <c r="M138" s="7"/>
      <c r="N138" s="9"/>
      <c r="O138" s="10"/>
      <c r="P138" s="7"/>
      <c r="Q138" s="9"/>
      <c r="R138" s="7"/>
      <c r="S138" s="7"/>
      <c r="T138" s="9"/>
      <c r="U138" s="7"/>
    </row>
    <row r="139" spans="1:21" ht="20.25" x14ac:dyDescent="0.35">
      <c r="A139" s="7"/>
      <c r="B139" s="7"/>
      <c r="C139" s="7"/>
      <c r="D139" s="7"/>
      <c r="E139" s="17"/>
      <c r="F139" s="9"/>
      <c r="G139" s="7"/>
      <c r="H139" s="9"/>
      <c r="I139" s="7"/>
      <c r="J139" s="9"/>
      <c r="K139" s="9"/>
      <c r="L139" s="7"/>
      <c r="M139" s="7"/>
      <c r="N139" s="9"/>
      <c r="O139" s="10"/>
      <c r="P139" s="7"/>
      <c r="Q139" s="9"/>
      <c r="R139" s="7"/>
      <c r="S139" s="7"/>
      <c r="T139" s="9"/>
      <c r="U139" s="7"/>
    </row>
    <row r="140" spans="1:21" ht="20.25" x14ac:dyDescent="0.35">
      <c r="A140" s="7"/>
      <c r="B140" s="7"/>
      <c r="C140" s="7"/>
      <c r="D140" s="7"/>
      <c r="E140" s="17"/>
      <c r="F140" s="9"/>
      <c r="G140" s="7"/>
      <c r="H140" s="9"/>
      <c r="I140" s="7"/>
      <c r="J140" s="9"/>
      <c r="K140" s="9"/>
      <c r="L140" s="7"/>
      <c r="M140" s="7"/>
      <c r="N140" s="9"/>
      <c r="O140" s="10"/>
      <c r="P140" s="7"/>
      <c r="Q140" s="9"/>
      <c r="R140" s="7"/>
      <c r="S140" s="7"/>
      <c r="T140" s="9"/>
      <c r="U140" s="7"/>
    </row>
    <row r="141" spans="1:21" ht="20.25" x14ac:dyDescent="0.35">
      <c r="A141" s="5"/>
      <c r="B141" s="5"/>
      <c r="C141" s="5"/>
      <c r="D141" s="5"/>
      <c r="E141" s="19"/>
      <c r="F141" s="20"/>
      <c r="G141" s="5"/>
      <c r="H141" s="20"/>
      <c r="I141" s="5"/>
      <c r="J141" s="20"/>
      <c r="K141" s="20"/>
      <c r="L141" s="5"/>
      <c r="M141" s="5"/>
      <c r="N141" s="20"/>
      <c r="O141" s="10"/>
      <c r="P141" s="7"/>
      <c r="Q141" s="9"/>
      <c r="R141" s="7"/>
      <c r="S141" s="7"/>
      <c r="T141" s="9"/>
      <c r="U141" s="7"/>
    </row>
    <row r="142" spans="1:21" ht="17.45" customHeight="1" x14ac:dyDescent="0.3">
      <c r="A142" s="5"/>
      <c r="B142" s="5"/>
      <c r="C142" s="5"/>
      <c r="D142" s="5"/>
      <c r="E142" s="19"/>
      <c r="F142" s="20"/>
      <c r="G142" s="5"/>
      <c r="H142" s="20"/>
      <c r="I142" s="5"/>
      <c r="J142" s="20"/>
      <c r="K142" s="20"/>
      <c r="L142" s="5"/>
      <c r="M142" s="5"/>
      <c r="N142" s="20"/>
      <c r="O142" s="6"/>
      <c r="P142" s="5"/>
      <c r="Q142" s="20"/>
      <c r="R142" s="5"/>
      <c r="S142" s="5"/>
      <c r="T142" s="20"/>
      <c r="U142" s="5"/>
    </row>
    <row r="143" spans="1:21" ht="17.45" customHeight="1" x14ac:dyDescent="0.3">
      <c r="A143" s="5"/>
      <c r="B143" s="5"/>
      <c r="C143" s="5"/>
      <c r="D143" s="5"/>
      <c r="E143" s="19"/>
      <c r="F143" s="20"/>
      <c r="G143" s="5"/>
      <c r="H143" s="20"/>
      <c r="I143" s="5"/>
      <c r="J143" s="20"/>
      <c r="K143" s="20"/>
      <c r="L143" s="5"/>
      <c r="M143" s="5"/>
      <c r="N143" s="20"/>
      <c r="O143" s="6"/>
      <c r="P143" s="5"/>
      <c r="Q143" s="20"/>
      <c r="R143" s="5"/>
      <c r="S143" s="5"/>
      <c r="T143" s="20"/>
      <c r="U143" s="5"/>
    </row>
    <row r="144" spans="1:21" ht="17.45" customHeight="1" x14ac:dyDescent="0.3">
      <c r="A144" s="5"/>
      <c r="B144" s="5"/>
      <c r="C144" s="5"/>
      <c r="D144" s="5"/>
      <c r="E144" s="19"/>
      <c r="F144" s="20"/>
      <c r="G144" s="5"/>
      <c r="H144" s="20"/>
      <c r="I144" s="5"/>
      <c r="J144" s="20"/>
      <c r="K144" s="20"/>
      <c r="L144" s="5"/>
      <c r="M144" s="5"/>
      <c r="N144" s="20"/>
      <c r="O144" s="6"/>
      <c r="P144" s="5"/>
      <c r="Q144" s="20"/>
      <c r="R144" s="5"/>
      <c r="S144" s="5"/>
      <c r="T144" s="20"/>
      <c r="U144" s="5"/>
    </row>
    <row r="145" spans="1:21" ht="17.45" customHeight="1" x14ac:dyDescent="0.3">
      <c r="A145" s="5"/>
      <c r="B145" s="5"/>
      <c r="C145" s="5"/>
      <c r="D145" s="5"/>
      <c r="E145" s="19"/>
      <c r="F145" s="20"/>
      <c r="G145" s="5"/>
      <c r="H145" s="20"/>
      <c r="I145" s="5"/>
      <c r="J145" s="20"/>
      <c r="K145" s="20"/>
      <c r="L145" s="5"/>
      <c r="M145" s="5"/>
      <c r="N145" s="20"/>
      <c r="O145" s="6"/>
      <c r="P145" s="5"/>
      <c r="Q145" s="20"/>
      <c r="R145" s="5"/>
      <c r="S145" s="5"/>
      <c r="T145" s="20"/>
      <c r="U145" s="5"/>
    </row>
    <row r="146" spans="1:21" ht="17.45" customHeight="1" x14ac:dyDescent="0.3">
      <c r="A146" s="5"/>
      <c r="B146" s="5"/>
      <c r="C146" s="5"/>
      <c r="D146" s="5"/>
      <c r="E146" s="19"/>
      <c r="F146" s="20"/>
      <c r="G146" s="5"/>
      <c r="H146" s="20"/>
      <c r="I146" s="5"/>
      <c r="J146" s="20"/>
      <c r="K146" s="20"/>
      <c r="L146" s="5"/>
      <c r="M146" s="5"/>
      <c r="N146" s="20"/>
      <c r="O146" s="6"/>
      <c r="P146" s="5"/>
      <c r="Q146" s="20"/>
      <c r="R146" s="5"/>
      <c r="S146" s="5"/>
      <c r="T146" s="20"/>
      <c r="U146" s="5"/>
    </row>
    <row r="147" spans="1:21" ht="17.45" customHeight="1" x14ac:dyDescent="0.3">
      <c r="A147" s="5"/>
      <c r="B147" s="5"/>
      <c r="C147" s="5"/>
      <c r="D147" s="5"/>
      <c r="E147" s="19"/>
      <c r="F147" s="20"/>
      <c r="G147" s="5"/>
      <c r="H147" s="20"/>
      <c r="I147" s="5"/>
      <c r="J147" s="20"/>
      <c r="K147" s="20"/>
      <c r="L147" s="5"/>
      <c r="M147" s="5"/>
      <c r="N147" s="20"/>
      <c r="O147" s="6"/>
      <c r="P147" s="5"/>
      <c r="Q147" s="20"/>
      <c r="R147" s="5"/>
      <c r="S147" s="5"/>
      <c r="T147" s="20"/>
      <c r="U147" s="5"/>
    </row>
    <row r="148" spans="1:21" ht="17.45" customHeight="1" x14ac:dyDescent="0.3">
      <c r="A148" s="5"/>
      <c r="B148" s="5"/>
      <c r="C148" s="5"/>
      <c r="D148" s="5"/>
      <c r="E148" s="19"/>
      <c r="F148" s="20"/>
      <c r="G148" s="5"/>
      <c r="H148" s="20"/>
      <c r="I148" s="5"/>
      <c r="J148" s="20"/>
      <c r="K148" s="20"/>
      <c r="L148" s="5"/>
      <c r="M148" s="5"/>
      <c r="N148" s="20"/>
      <c r="O148" s="6"/>
      <c r="P148" s="5"/>
      <c r="Q148" s="20"/>
      <c r="R148" s="5"/>
      <c r="S148" s="5"/>
      <c r="T148" s="20"/>
      <c r="U148" s="5"/>
    </row>
    <row r="149" spans="1:21" ht="17.45" customHeight="1" x14ac:dyDescent="0.3">
      <c r="A149" s="5"/>
      <c r="B149" s="5"/>
      <c r="C149" s="5"/>
      <c r="D149" s="5"/>
      <c r="E149" s="19"/>
      <c r="F149" s="20"/>
      <c r="G149" s="5"/>
      <c r="H149" s="20"/>
      <c r="I149" s="5"/>
      <c r="J149" s="20"/>
      <c r="K149" s="20"/>
      <c r="L149" s="5"/>
      <c r="M149" s="5"/>
      <c r="N149" s="20"/>
      <c r="O149" s="6"/>
      <c r="P149" s="5"/>
      <c r="Q149" s="20"/>
      <c r="R149" s="5"/>
      <c r="S149" s="5"/>
      <c r="T149" s="20"/>
      <c r="U149" s="5"/>
    </row>
    <row r="150" spans="1:21" ht="17.45" customHeight="1" x14ac:dyDescent="0.3">
      <c r="A150" s="5"/>
      <c r="B150" s="5"/>
      <c r="C150" s="5"/>
      <c r="D150" s="5"/>
      <c r="E150" s="19"/>
      <c r="F150" s="20"/>
      <c r="G150" s="5"/>
      <c r="H150" s="20"/>
      <c r="I150" s="5"/>
      <c r="J150" s="20"/>
      <c r="K150" s="20"/>
      <c r="L150" s="5"/>
      <c r="M150" s="5"/>
      <c r="N150" s="20"/>
      <c r="O150" s="6"/>
      <c r="P150" s="5"/>
      <c r="Q150" s="20"/>
      <c r="R150" s="5"/>
      <c r="S150" s="5"/>
      <c r="T150" s="20"/>
      <c r="U150" s="5"/>
    </row>
    <row r="151" spans="1:21" ht="17.45" customHeight="1" x14ac:dyDescent="0.3">
      <c r="A151" s="5"/>
      <c r="B151" s="5"/>
      <c r="C151" s="5"/>
      <c r="D151" s="5"/>
      <c r="E151" s="19"/>
      <c r="F151" s="20"/>
      <c r="G151" s="5"/>
      <c r="H151" s="20"/>
      <c r="I151" s="5"/>
      <c r="J151" s="20"/>
      <c r="K151" s="20"/>
      <c r="L151" s="5"/>
      <c r="M151" s="5"/>
      <c r="N151" s="20"/>
      <c r="O151" s="6"/>
      <c r="P151" s="5"/>
      <c r="Q151" s="20"/>
      <c r="R151" s="5"/>
      <c r="S151" s="5"/>
      <c r="T151" s="20"/>
      <c r="U151" s="5"/>
    </row>
    <row r="152" spans="1:21" ht="17.45" customHeight="1" x14ac:dyDescent="0.3">
      <c r="A152" s="5"/>
      <c r="B152" s="5"/>
      <c r="C152" s="5"/>
      <c r="D152" s="5"/>
      <c r="E152" s="19"/>
      <c r="F152" s="20"/>
      <c r="G152" s="5"/>
      <c r="H152" s="20"/>
      <c r="I152" s="5"/>
      <c r="J152" s="20"/>
      <c r="K152" s="20"/>
      <c r="L152" s="5"/>
      <c r="M152" s="5"/>
      <c r="N152" s="20"/>
      <c r="O152" s="6"/>
      <c r="P152" s="5"/>
      <c r="Q152" s="20"/>
      <c r="R152" s="5"/>
      <c r="S152" s="5"/>
      <c r="T152" s="20"/>
      <c r="U152" s="5"/>
    </row>
    <row r="153" spans="1:21" ht="17.45" customHeight="1" x14ac:dyDescent="0.3">
      <c r="A153" s="5"/>
      <c r="B153" s="5"/>
      <c r="C153" s="5"/>
      <c r="D153" s="5"/>
      <c r="E153" s="19"/>
      <c r="F153" s="20"/>
      <c r="G153" s="5"/>
      <c r="H153" s="20"/>
      <c r="I153" s="5"/>
      <c r="J153" s="20"/>
      <c r="K153" s="20"/>
      <c r="L153" s="5"/>
      <c r="M153" s="5"/>
      <c r="N153" s="20"/>
      <c r="O153" s="6"/>
      <c r="P153" s="5"/>
      <c r="Q153" s="20"/>
      <c r="R153" s="5"/>
      <c r="S153" s="5"/>
      <c r="T153" s="20"/>
      <c r="U153" s="5"/>
    </row>
    <row r="154" spans="1:21" ht="17.45" customHeight="1" x14ac:dyDescent="0.3">
      <c r="A154" s="5"/>
      <c r="B154" s="5"/>
      <c r="C154" s="5"/>
      <c r="D154" s="5"/>
      <c r="E154" s="19"/>
      <c r="F154" s="20"/>
      <c r="G154" s="5"/>
      <c r="H154" s="20"/>
      <c r="I154" s="5"/>
      <c r="J154" s="20"/>
      <c r="K154" s="20"/>
      <c r="L154" s="5"/>
      <c r="M154" s="5"/>
      <c r="N154" s="20"/>
      <c r="O154" s="6"/>
      <c r="P154" s="5"/>
      <c r="Q154" s="20"/>
      <c r="R154" s="5"/>
      <c r="S154" s="5"/>
      <c r="T154" s="20"/>
      <c r="U154" s="5"/>
    </row>
    <row r="155" spans="1:21" ht="17.45" customHeight="1" x14ac:dyDescent="0.3">
      <c r="A155" s="5"/>
      <c r="B155" s="5"/>
      <c r="C155" s="5"/>
      <c r="D155" s="5"/>
      <c r="E155" s="19"/>
      <c r="F155" s="20"/>
      <c r="G155" s="5"/>
      <c r="H155" s="20"/>
      <c r="I155" s="5"/>
      <c r="J155" s="20"/>
      <c r="K155" s="20"/>
      <c r="L155" s="5"/>
      <c r="M155" s="5"/>
      <c r="N155" s="20"/>
      <c r="O155" s="6"/>
      <c r="P155" s="5"/>
      <c r="Q155" s="20"/>
      <c r="R155" s="5"/>
      <c r="S155" s="5"/>
      <c r="T155" s="20"/>
      <c r="U155" s="5"/>
    </row>
    <row r="156" spans="1:21" ht="17.45" customHeight="1" x14ac:dyDescent="0.3">
      <c r="A156" s="5"/>
      <c r="B156" s="5"/>
      <c r="C156" s="5"/>
      <c r="D156" s="5"/>
      <c r="E156" s="19"/>
      <c r="F156" s="20"/>
      <c r="G156" s="5"/>
      <c r="H156" s="20"/>
      <c r="I156" s="5"/>
      <c r="J156" s="20"/>
      <c r="K156" s="20"/>
      <c r="L156" s="5"/>
      <c r="M156" s="5"/>
      <c r="N156" s="20"/>
      <c r="O156" s="6"/>
      <c r="P156" s="5"/>
      <c r="Q156" s="20"/>
      <c r="R156" s="5"/>
      <c r="S156" s="5"/>
      <c r="T156" s="20"/>
      <c r="U156" s="5"/>
    </row>
    <row r="157" spans="1:21" ht="17.45" customHeight="1" x14ac:dyDescent="0.3">
      <c r="A157" s="5"/>
      <c r="B157" s="5"/>
      <c r="C157" s="5"/>
      <c r="D157" s="5"/>
      <c r="E157" s="19"/>
      <c r="F157" s="20"/>
      <c r="G157" s="5"/>
      <c r="H157" s="20"/>
      <c r="I157" s="5"/>
      <c r="J157" s="20"/>
      <c r="K157" s="20"/>
      <c r="L157" s="5"/>
      <c r="M157" s="5"/>
      <c r="N157" s="20"/>
      <c r="O157" s="6"/>
      <c r="P157" s="5"/>
      <c r="Q157" s="20"/>
      <c r="R157" s="5"/>
      <c r="S157" s="5"/>
      <c r="T157" s="20"/>
      <c r="U157" s="5"/>
    </row>
    <row r="158" spans="1:21" ht="17.45" customHeight="1" x14ac:dyDescent="0.3">
      <c r="A158" s="5"/>
      <c r="B158" s="5"/>
      <c r="C158" s="5"/>
      <c r="D158" s="5"/>
      <c r="E158" s="19"/>
      <c r="F158" s="20"/>
      <c r="G158" s="5"/>
      <c r="H158" s="20"/>
      <c r="I158" s="5"/>
      <c r="J158" s="20"/>
      <c r="K158" s="20"/>
      <c r="L158" s="5"/>
      <c r="M158" s="5"/>
      <c r="N158" s="20"/>
      <c r="O158" s="6"/>
      <c r="P158" s="5"/>
      <c r="Q158" s="20"/>
      <c r="R158" s="5"/>
      <c r="S158" s="5"/>
      <c r="T158" s="20"/>
      <c r="U158" s="5"/>
    </row>
    <row r="159" spans="1:21" ht="17.45" customHeight="1" x14ac:dyDescent="0.3">
      <c r="A159" s="5"/>
      <c r="B159" s="5"/>
      <c r="C159" s="5"/>
      <c r="D159" s="5"/>
      <c r="E159" s="19"/>
      <c r="F159" s="20"/>
      <c r="G159" s="5"/>
      <c r="H159" s="20"/>
      <c r="I159" s="5"/>
      <c r="J159" s="20"/>
      <c r="K159" s="20"/>
      <c r="L159" s="5"/>
      <c r="M159" s="5"/>
      <c r="N159" s="20"/>
      <c r="O159" s="6"/>
      <c r="P159" s="5"/>
      <c r="Q159" s="20"/>
      <c r="R159" s="5"/>
      <c r="S159" s="5"/>
      <c r="T159" s="20"/>
      <c r="U159" s="5"/>
    </row>
    <row r="160" spans="1:21" ht="17.45" customHeight="1" x14ac:dyDescent="0.3">
      <c r="A160" s="5"/>
      <c r="B160" s="5"/>
      <c r="C160" s="5"/>
      <c r="D160" s="5"/>
      <c r="E160" s="19"/>
      <c r="F160" s="20"/>
      <c r="G160" s="5"/>
      <c r="H160" s="20"/>
      <c r="I160" s="5"/>
      <c r="J160" s="20"/>
      <c r="K160" s="20"/>
      <c r="L160" s="5"/>
      <c r="M160" s="5"/>
      <c r="N160" s="20"/>
      <c r="O160" s="6"/>
      <c r="P160" s="5"/>
      <c r="Q160" s="20"/>
      <c r="R160" s="5"/>
      <c r="S160" s="5"/>
      <c r="T160" s="20"/>
      <c r="U160" s="5"/>
    </row>
    <row r="161" spans="1:21" ht="17.45" customHeight="1" x14ac:dyDescent="0.3">
      <c r="A161" s="5"/>
      <c r="B161" s="5"/>
      <c r="C161" s="5"/>
      <c r="D161" s="5"/>
      <c r="E161" s="19"/>
      <c r="F161" s="20"/>
      <c r="G161" s="5"/>
      <c r="H161" s="20"/>
      <c r="I161" s="5"/>
      <c r="J161" s="20"/>
      <c r="K161" s="20"/>
      <c r="L161" s="5"/>
      <c r="M161" s="5"/>
      <c r="N161" s="20"/>
      <c r="O161" s="6"/>
      <c r="P161" s="5"/>
      <c r="Q161" s="20"/>
      <c r="R161" s="5"/>
      <c r="S161" s="5"/>
      <c r="T161" s="20"/>
      <c r="U161" s="5"/>
    </row>
    <row r="162" spans="1:21" ht="17.45" customHeight="1" x14ac:dyDescent="0.3">
      <c r="A162" s="5"/>
      <c r="B162" s="5"/>
      <c r="C162" s="5"/>
      <c r="D162" s="5"/>
      <c r="E162" s="19"/>
      <c r="F162" s="20"/>
      <c r="G162" s="5"/>
      <c r="H162" s="20"/>
      <c r="I162" s="5"/>
      <c r="J162" s="20"/>
      <c r="K162" s="20"/>
      <c r="L162" s="5"/>
      <c r="M162" s="5"/>
      <c r="N162" s="20"/>
      <c r="O162" s="6"/>
      <c r="P162" s="5"/>
      <c r="Q162" s="20"/>
      <c r="R162" s="5"/>
      <c r="S162" s="5"/>
      <c r="T162" s="20"/>
      <c r="U162" s="5"/>
    </row>
    <row r="163" spans="1:21" ht="17.45" customHeight="1" x14ac:dyDescent="0.3">
      <c r="A163" s="5"/>
      <c r="B163" s="5"/>
      <c r="C163" s="5"/>
      <c r="D163" s="5"/>
      <c r="E163" s="19"/>
      <c r="F163" s="20"/>
      <c r="G163" s="5"/>
      <c r="H163" s="20"/>
      <c r="I163" s="5"/>
      <c r="J163" s="20"/>
      <c r="K163" s="20"/>
      <c r="L163" s="5"/>
      <c r="M163" s="5"/>
      <c r="N163" s="20"/>
      <c r="O163" s="6"/>
      <c r="P163" s="5"/>
      <c r="Q163" s="20"/>
      <c r="R163" s="5"/>
      <c r="S163" s="5"/>
      <c r="T163" s="20"/>
      <c r="U163" s="5"/>
    </row>
    <row r="164" spans="1:21" ht="17.45" customHeight="1" x14ac:dyDescent="0.3">
      <c r="A164" s="5"/>
      <c r="B164" s="5"/>
      <c r="C164" s="5"/>
      <c r="D164" s="5"/>
      <c r="E164" s="19"/>
      <c r="F164" s="20"/>
      <c r="G164" s="5"/>
      <c r="H164" s="20"/>
      <c r="I164" s="5"/>
      <c r="J164" s="20"/>
      <c r="K164" s="20"/>
      <c r="L164" s="5"/>
      <c r="M164" s="5"/>
      <c r="N164" s="20"/>
      <c r="O164" s="6"/>
      <c r="P164" s="5"/>
      <c r="Q164" s="20"/>
      <c r="R164" s="5"/>
      <c r="S164" s="5"/>
      <c r="T164" s="20"/>
      <c r="U164" s="5"/>
    </row>
    <row r="165" spans="1:21" ht="17.45" customHeight="1" x14ac:dyDescent="0.3">
      <c r="A165" s="5"/>
      <c r="B165" s="5"/>
      <c r="C165" s="5"/>
      <c r="D165" s="5"/>
      <c r="E165" s="19"/>
      <c r="F165" s="20"/>
      <c r="G165" s="5"/>
      <c r="H165" s="20"/>
      <c r="I165" s="5"/>
      <c r="J165" s="20"/>
      <c r="K165" s="20"/>
      <c r="L165" s="5"/>
      <c r="M165" s="5"/>
      <c r="N165" s="20"/>
      <c r="O165" s="6"/>
      <c r="P165" s="5"/>
      <c r="Q165" s="20"/>
      <c r="R165" s="5"/>
      <c r="S165" s="5"/>
      <c r="T165" s="20"/>
      <c r="U165" s="5"/>
    </row>
    <row r="166" spans="1:21" ht="17.45" customHeight="1" x14ac:dyDescent="0.3">
      <c r="A166" s="5"/>
      <c r="B166" s="5"/>
      <c r="C166" s="5"/>
      <c r="D166" s="5"/>
      <c r="E166" s="19"/>
      <c r="F166" s="20"/>
      <c r="G166" s="5"/>
      <c r="H166" s="20"/>
      <c r="I166" s="5"/>
      <c r="J166" s="20"/>
      <c r="K166" s="20"/>
      <c r="L166" s="5"/>
      <c r="M166" s="5"/>
      <c r="N166" s="20"/>
      <c r="O166" s="6"/>
      <c r="P166" s="5"/>
      <c r="Q166" s="20"/>
      <c r="R166" s="5"/>
      <c r="S166" s="5"/>
      <c r="T166" s="20"/>
      <c r="U166" s="5"/>
    </row>
    <row r="167" spans="1:21" ht="17.45" customHeight="1" x14ac:dyDescent="0.3">
      <c r="A167" s="5"/>
      <c r="B167" s="5"/>
      <c r="C167" s="5"/>
      <c r="D167" s="5"/>
      <c r="E167" s="19"/>
      <c r="F167" s="20"/>
      <c r="G167" s="5"/>
      <c r="H167" s="20"/>
      <c r="I167" s="5"/>
      <c r="J167" s="20"/>
      <c r="K167" s="20"/>
      <c r="L167" s="5"/>
      <c r="M167" s="5"/>
      <c r="N167" s="20"/>
      <c r="O167" s="6"/>
      <c r="P167" s="5"/>
      <c r="Q167" s="20"/>
      <c r="R167" s="5"/>
      <c r="S167" s="5"/>
      <c r="T167" s="20"/>
      <c r="U167" s="5"/>
    </row>
    <row r="168" spans="1:21" ht="17.45" customHeight="1" x14ac:dyDescent="0.3">
      <c r="A168" s="5"/>
      <c r="B168" s="5"/>
      <c r="C168" s="5"/>
      <c r="D168" s="5"/>
      <c r="E168" s="19"/>
      <c r="F168" s="20"/>
      <c r="G168" s="5"/>
      <c r="H168" s="20"/>
      <c r="I168" s="5"/>
      <c r="J168" s="20"/>
      <c r="K168" s="20"/>
      <c r="L168" s="5"/>
      <c r="M168" s="5"/>
      <c r="N168" s="20"/>
      <c r="O168" s="6"/>
      <c r="P168" s="5"/>
      <c r="Q168" s="20"/>
      <c r="R168" s="5"/>
      <c r="S168" s="5"/>
      <c r="T168" s="20"/>
      <c r="U168" s="5"/>
    </row>
    <row r="169" spans="1:21" ht="17.45" customHeight="1" x14ac:dyDescent="0.3">
      <c r="A169" s="5"/>
      <c r="B169" s="5"/>
      <c r="C169" s="5"/>
      <c r="D169" s="5"/>
      <c r="E169" s="19"/>
      <c r="F169" s="20"/>
      <c r="G169" s="5"/>
      <c r="H169" s="20"/>
      <c r="I169" s="5"/>
      <c r="J169" s="20"/>
      <c r="K169" s="20"/>
      <c r="L169" s="5"/>
      <c r="M169" s="5"/>
      <c r="N169" s="20"/>
      <c r="O169" s="6"/>
      <c r="P169" s="5"/>
      <c r="Q169" s="20"/>
      <c r="R169" s="5"/>
      <c r="S169" s="5"/>
      <c r="T169" s="20"/>
      <c r="U169" s="5"/>
    </row>
    <row r="170" spans="1:21" ht="17.45" customHeight="1" x14ac:dyDescent="0.3">
      <c r="A170" s="5"/>
      <c r="B170" s="5"/>
      <c r="C170" s="5"/>
      <c r="D170" s="5"/>
      <c r="E170" s="19"/>
      <c r="F170" s="20"/>
      <c r="G170" s="5"/>
      <c r="H170" s="20"/>
      <c r="I170" s="5"/>
      <c r="J170" s="20"/>
      <c r="K170" s="20"/>
      <c r="L170" s="5"/>
      <c r="M170" s="5"/>
      <c r="N170" s="20"/>
      <c r="O170" s="6"/>
      <c r="P170" s="5"/>
      <c r="Q170" s="20"/>
      <c r="R170" s="5"/>
      <c r="S170" s="5"/>
      <c r="T170" s="20"/>
      <c r="U170" s="5"/>
    </row>
    <row r="171" spans="1:21" ht="17.45" customHeight="1" x14ac:dyDescent="0.3">
      <c r="A171" s="5"/>
      <c r="B171" s="5"/>
      <c r="C171" s="5"/>
      <c r="D171" s="5"/>
      <c r="E171" s="19"/>
      <c r="F171" s="20"/>
      <c r="G171" s="5"/>
      <c r="H171" s="20"/>
      <c r="I171" s="5"/>
      <c r="J171" s="20"/>
      <c r="K171" s="20"/>
      <c r="L171" s="5"/>
      <c r="M171" s="5"/>
      <c r="N171" s="20"/>
      <c r="O171" s="6"/>
      <c r="P171" s="5"/>
      <c r="Q171" s="20"/>
      <c r="R171" s="5"/>
      <c r="S171" s="5"/>
      <c r="T171" s="20"/>
      <c r="U171" s="5"/>
    </row>
    <row r="172" spans="1:21" ht="17.45" customHeight="1" x14ac:dyDescent="0.3">
      <c r="A172" s="148"/>
      <c r="B172" s="148"/>
      <c r="C172" s="148"/>
      <c r="D172" s="148"/>
      <c r="E172" s="149"/>
      <c r="F172" s="150"/>
      <c r="G172" s="148"/>
      <c r="H172" s="150"/>
      <c r="I172" s="148"/>
      <c r="J172" s="150"/>
      <c r="K172" s="150"/>
      <c r="L172" s="148"/>
      <c r="M172" s="148"/>
      <c r="N172" s="150"/>
      <c r="O172" s="6"/>
      <c r="P172" s="5"/>
      <c r="Q172" s="20"/>
      <c r="R172" s="5"/>
      <c r="S172" s="5"/>
      <c r="T172" s="20"/>
      <c r="U172" s="5"/>
    </row>
    <row r="173" spans="1:21" ht="17.45" customHeight="1" x14ac:dyDescent="0.3">
      <c r="O173" s="151"/>
      <c r="P173" s="148"/>
      <c r="Q173" s="150"/>
      <c r="R173" s="148"/>
      <c r="S173" s="148"/>
      <c r="T173" s="150"/>
      <c r="U173" s="148"/>
    </row>
    <row r="174" spans="1:21" ht="16.5" customHeight="1" x14ac:dyDescent="0.3"/>
    <row r="175" spans="1:21" ht="16.5" customHeight="1" x14ac:dyDescent="0.3"/>
    <row r="176" spans="1:21" ht="16.5" customHeight="1" x14ac:dyDescent="0.3"/>
    <row r="177" spans="14:14" ht="16.5" customHeight="1" x14ac:dyDescent="0.3"/>
    <row r="178" spans="14:14" ht="16.5" customHeight="1" x14ac:dyDescent="0.3"/>
    <row r="179" spans="14:14" ht="16.5" customHeight="1" x14ac:dyDescent="0.3"/>
    <row r="180" spans="14:14" ht="16.5" customHeight="1" x14ac:dyDescent="0.3">
      <c r="N180" s="1"/>
    </row>
    <row r="181" spans="14:14" ht="16.5" customHeight="1" x14ac:dyDescent="0.3"/>
  </sheetData>
  <mergeCells count="68">
    <mergeCell ref="D1:N2"/>
    <mergeCell ref="D4:N4"/>
    <mergeCell ref="D5:N5"/>
    <mergeCell ref="B7:C7"/>
    <mergeCell ref="D8:H8"/>
    <mergeCell ref="J8:N8"/>
    <mergeCell ref="A18:C18"/>
    <mergeCell ref="A11:C11"/>
    <mergeCell ref="A13:C13"/>
    <mergeCell ref="A14:C14"/>
    <mergeCell ref="A15:C15"/>
    <mergeCell ref="A17:C17"/>
    <mergeCell ref="A16:C16"/>
    <mergeCell ref="A19:C19"/>
    <mergeCell ref="A39:C39"/>
    <mergeCell ref="A30:C30"/>
    <mergeCell ref="A31:C31"/>
    <mergeCell ref="A32:C32"/>
    <mergeCell ref="A33:C33"/>
    <mergeCell ref="A34:C34"/>
    <mergeCell ref="A35:C35"/>
    <mergeCell ref="A36:C36"/>
    <mergeCell ref="A37:C37"/>
    <mergeCell ref="A38:C38"/>
    <mergeCell ref="A22:C22"/>
    <mergeCell ref="A27:C27"/>
    <mergeCell ref="A28:C28"/>
    <mergeCell ref="A29:C29"/>
    <mergeCell ref="A20:C20"/>
    <mergeCell ref="A49:C49"/>
    <mergeCell ref="A40:C40"/>
    <mergeCell ref="A41:C41"/>
    <mergeCell ref="A46:C46"/>
    <mergeCell ref="A47:C47"/>
    <mergeCell ref="A42:C42"/>
    <mergeCell ref="A43:C43"/>
    <mergeCell ref="A44:C44"/>
    <mergeCell ref="A45:C45"/>
    <mergeCell ref="A23:C23"/>
    <mergeCell ref="A24:C24"/>
    <mergeCell ref="A25:C25"/>
    <mergeCell ref="A26:C26"/>
    <mergeCell ref="A48:C48"/>
    <mergeCell ref="L54:M54"/>
    <mergeCell ref="G65:I65"/>
    <mergeCell ref="G66:I66"/>
    <mergeCell ref="D81:N81"/>
    <mergeCell ref="D82:N82"/>
    <mergeCell ref="G73:I73"/>
    <mergeCell ref="F54:G54"/>
    <mergeCell ref="D84:N84"/>
    <mergeCell ref="G74:H76"/>
    <mergeCell ref="J74:J75"/>
    <mergeCell ref="K74:K75"/>
    <mergeCell ref="L74:L75"/>
    <mergeCell ref="D80:N80"/>
    <mergeCell ref="A51:C52"/>
    <mergeCell ref="D51:D52"/>
    <mergeCell ref="E51:E52"/>
    <mergeCell ref="F51:F52"/>
    <mergeCell ref="G51:G52"/>
    <mergeCell ref="M51:M52"/>
    <mergeCell ref="N51:N52"/>
    <mergeCell ref="H51:H52"/>
    <mergeCell ref="I51:I52"/>
    <mergeCell ref="J51:J52"/>
    <mergeCell ref="K51:K52"/>
    <mergeCell ref="L51:L52"/>
  </mergeCells>
  <conditionalFormatting sqref="A11:N50 A51 D51:N51">
    <cfRule type="expression" dxfId="18" priority="2">
      <formula>MOD(ROW(),2)=0</formula>
    </cfRule>
  </conditionalFormatting>
  <conditionalFormatting sqref="D11:D51 H11:H51 J11:J51 N11:N51">
    <cfRule type="cellIs" dxfId="17" priority="6" operator="greaterThan">
      <formula>0</formula>
    </cfRule>
  </conditionalFormatting>
  <conditionalFormatting sqref="D65:N73">
    <cfRule type="expression" dxfId="16" priority="5">
      <formula>MOD(ROW(),2)=0</formula>
    </cfRule>
  </conditionalFormatting>
  <conditionalFormatting sqref="H54">
    <cfRule type="cellIs" dxfId="15" priority="8" operator="greaterThan">
      <formula>0</formula>
    </cfRule>
  </conditionalFormatting>
  <conditionalFormatting sqref="N54">
    <cfRule type="cellIs" dxfId="14" priority="7" operator="greaterThan">
      <formula>0</formula>
    </cfRule>
  </conditionalFormatting>
  <dataValidations count="4">
    <dataValidation allowBlank="1" showErrorMessage="1" sqref="H54:I54 F54 L54" xr:uid="{B34135F0-A865-4325-AD77-05EE4A20B409}"/>
    <dataValidation type="whole" allowBlank="1" showInputMessage="1" showErrorMessage="1" sqref="D11:D12" xr:uid="{147FB2D4-C7A8-4EE1-9E90-3E8AE76CEF24}">
      <formula1>0</formula1>
      <formula2>1</formula2>
    </dataValidation>
    <dataValidation type="whole" allowBlank="1" showInputMessage="1" showErrorMessage="1" sqref="F55:F57 F53" xr:uid="{9351E190-0C62-4B50-A964-1C4439328D14}">
      <formula1>0</formula1>
      <formula2>10000</formula2>
    </dataValidation>
    <dataValidation type="whole" allowBlank="1" showInputMessage="1" showErrorMessage="1" sqref="J14" xr:uid="{6A8FD222-B430-40E4-B594-DC6FE661F73E}">
      <formula1>0</formula1>
      <formula2>4</formula2>
    </dataValidation>
  </dataValidations>
  <printOptions horizontalCentered="1" verticalCentered="1"/>
  <pageMargins left="0.7" right="0.7" top="0.75" bottom="0.75" header="0.3" footer="0.3"/>
  <pageSetup scale="39" fitToHeight="0" orientation="landscape" r:id="rId1"/>
  <headerFooter>
    <oddFooter>&amp;L&amp;A&amp;RPage &amp;P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193" r:id="rId4" name="Scroll Bar 1">
              <controlPr locked="0" defaultSize="0" autoPict="0">
                <anchor moveWithCells="1">
                  <from>
                    <xdr:col>3</xdr:col>
                    <xdr:colOff>0</xdr:colOff>
                    <xdr:row>59</xdr:row>
                    <xdr:rowOff>9525</xdr:rowOff>
                  </from>
                  <to>
                    <xdr:col>5</xdr:col>
                    <xdr:colOff>200025</xdr:colOff>
                    <xdr:row>59</xdr:row>
                    <xdr:rowOff>238125</xdr:rowOff>
                  </to>
                </anchor>
              </controlPr>
            </control>
          </mc:Choice>
        </mc:AlternateContent>
        <mc:AlternateContent xmlns:mc="http://schemas.openxmlformats.org/markup-compatibility/2006">
          <mc:Choice Requires="x14">
            <control shapeId="8194" r:id="rId5" name="Scroll Bar 2">
              <controlPr locked="0" defaultSize="0" autoPict="0">
                <anchor moveWithCells="1">
                  <from>
                    <xdr:col>11</xdr:col>
                    <xdr:colOff>866775</xdr:colOff>
                    <xdr:row>65</xdr:row>
                    <xdr:rowOff>0</xdr:rowOff>
                  </from>
                  <to>
                    <xdr:col>13</xdr:col>
                    <xdr:colOff>828675</xdr:colOff>
                    <xdr:row>65</xdr:row>
                    <xdr:rowOff>257175</xdr:rowOff>
                  </to>
                </anchor>
              </controlPr>
            </control>
          </mc:Choice>
        </mc:AlternateContent>
        <mc:AlternateContent xmlns:mc="http://schemas.openxmlformats.org/markup-compatibility/2006">
          <mc:Choice Requires="x14">
            <control shapeId="8195" r:id="rId6" name="Spinner 3">
              <controlPr locked="0" defaultSize="0" autoPict="0">
                <anchor moveWithCells="1" sizeWithCells="1">
                  <from>
                    <xdr:col>11</xdr:col>
                    <xdr:colOff>942975</xdr:colOff>
                    <xdr:row>68</xdr:row>
                    <xdr:rowOff>257175</xdr:rowOff>
                  </from>
                  <to>
                    <xdr:col>12</xdr:col>
                    <xdr:colOff>419100</xdr:colOff>
                    <xdr:row>70</xdr:row>
                    <xdr:rowOff>19050</xdr:rowOff>
                  </to>
                </anchor>
              </controlPr>
            </control>
          </mc:Choice>
        </mc:AlternateContent>
        <mc:AlternateContent xmlns:mc="http://schemas.openxmlformats.org/markup-compatibility/2006">
          <mc:Choice Requires="x14">
            <control shapeId="8196" r:id="rId7" name="Button 4">
              <controlPr defaultSize="0" print="0" autoFill="0" autoPict="0" macro="[0]!clearUnlockedCells.clearUnlockedCells">
                <anchor moveWithCells="1" sizeWithCells="1">
                  <from>
                    <xdr:col>14</xdr:col>
                    <xdr:colOff>381000</xdr:colOff>
                    <xdr:row>7</xdr:row>
                    <xdr:rowOff>66675</xdr:rowOff>
                  </from>
                  <to>
                    <xdr:col>16</xdr:col>
                    <xdr:colOff>95250</xdr:colOff>
                    <xdr:row>9</xdr:row>
                    <xdr:rowOff>200025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W107"/>
  <sheetViews>
    <sheetView showGridLines="0" zoomScale="75" zoomScaleNormal="75" workbookViewId="0">
      <pane ySplit="10" topLeftCell="A11" activePane="bottomLeft" state="frozen"/>
      <selection pane="bottomLeft" activeCell="A69" sqref="A69:C69"/>
    </sheetView>
  </sheetViews>
  <sheetFormatPr defaultColWidth="8.7109375" defaultRowHeight="16.5" x14ac:dyDescent="0.3"/>
  <cols>
    <col min="1" max="1" width="24.42578125" style="1" customWidth="1"/>
    <col min="2" max="2" width="14" style="1" customWidth="1"/>
    <col min="3" max="3" width="50.5703125" style="1" customWidth="1"/>
    <col min="4" max="4" width="13.42578125" style="1" customWidth="1"/>
    <col min="5" max="6" width="12.7109375" style="1" customWidth="1"/>
    <col min="7" max="7" width="17.5703125" style="1" customWidth="1"/>
    <col min="8" max="8" width="29.5703125" style="1" customWidth="1"/>
    <col min="9" max="9" width="18.5703125" style="1" customWidth="1"/>
    <col min="10" max="12" width="14.140625" style="1" customWidth="1"/>
    <col min="13" max="13" width="13.7109375" style="1" customWidth="1"/>
    <col min="14" max="14" width="30.85546875" style="1" customWidth="1"/>
    <col min="15" max="15" width="14.140625" style="1" customWidth="1"/>
    <col min="16" max="16384" width="8.7109375" style="1"/>
  </cols>
  <sheetData>
    <row r="1" spans="1:23" ht="16.5" customHeight="1" x14ac:dyDescent="0.3">
      <c r="A1" s="220" t="s">
        <v>0</v>
      </c>
      <c r="B1" s="220"/>
      <c r="C1" s="220"/>
      <c r="D1" s="221"/>
      <c r="E1" s="221"/>
      <c r="F1" s="221"/>
      <c r="G1" s="221"/>
      <c r="H1" s="221"/>
      <c r="I1" s="221"/>
      <c r="J1" s="221"/>
      <c r="K1" s="221"/>
      <c r="L1" s="221"/>
      <c r="M1" s="221"/>
      <c r="N1" s="221"/>
      <c r="O1" s="88"/>
    </row>
    <row r="2" spans="1:23" ht="17.100000000000001" customHeight="1" thickBot="1" x14ac:dyDescent="0.35">
      <c r="A2" s="220"/>
      <c r="B2" s="220"/>
      <c r="C2" s="220"/>
      <c r="D2" s="222"/>
      <c r="E2" s="222"/>
      <c r="F2" s="222"/>
      <c r="G2" s="222"/>
      <c r="H2" s="222"/>
      <c r="I2" s="222"/>
      <c r="J2" s="222"/>
      <c r="K2" s="222"/>
      <c r="L2" s="222"/>
      <c r="M2" s="222"/>
      <c r="N2" s="222"/>
      <c r="O2" s="88"/>
    </row>
    <row r="3" spans="1:23" ht="21" thickTop="1" x14ac:dyDescent="0.35">
      <c r="A3" s="2"/>
      <c r="B3" s="2"/>
      <c r="C3" s="3"/>
      <c r="D3" s="153"/>
      <c r="E3" s="153"/>
      <c r="F3" s="153"/>
      <c r="G3" s="153"/>
      <c r="H3" s="153"/>
      <c r="I3" s="153"/>
      <c r="J3" s="155"/>
      <c r="K3" s="153"/>
      <c r="L3" s="153"/>
      <c r="M3" s="153"/>
      <c r="N3" s="153"/>
      <c r="O3" s="153"/>
    </row>
    <row r="4" spans="1:23" ht="16.5" customHeight="1" x14ac:dyDescent="0.35">
      <c r="A4" s="220" t="s">
        <v>1</v>
      </c>
      <c r="B4" s="220"/>
      <c r="C4" s="220"/>
      <c r="D4" s="223"/>
      <c r="E4" s="223"/>
      <c r="F4" s="223"/>
      <c r="G4" s="223"/>
      <c r="H4" s="223"/>
      <c r="I4" s="223"/>
      <c r="J4" s="223"/>
      <c r="K4" s="223"/>
      <c r="L4" s="223"/>
      <c r="M4" s="223"/>
      <c r="N4" s="223"/>
      <c r="O4" s="89"/>
    </row>
    <row r="5" spans="1:23" ht="29.1" customHeight="1" thickBot="1" x14ac:dyDescent="0.4">
      <c r="A5" s="220"/>
      <c r="B5" s="220"/>
      <c r="C5" s="220"/>
      <c r="D5" s="224"/>
      <c r="E5" s="224"/>
      <c r="F5" s="224"/>
      <c r="G5" s="224"/>
      <c r="H5" s="224"/>
      <c r="I5" s="224"/>
      <c r="J5" s="224"/>
      <c r="K5" s="224"/>
      <c r="L5" s="224"/>
      <c r="M5" s="224"/>
      <c r="N5" s="224"/>
      <c r="O5" s="89"/>
    </row>
    <row r="6" spans="1:23" ht="21" thickTop="1" x14ac:dyDescent="0.35">
      <c r="A6" s="34"/>
      <c r="B6" s="34"/>
      <c r="C6" s="34"/>
      <c r="D6" s="32"/>
      <c r="E6" s="32"/>
      <c r="F6" s="32"/>
      <c r="G6" s="32"/>
      <c r="H6" s="32"/>
      <c r="I6" s="32"/>
      <c r="J6" s="32"/>
      <c r="K6" s="32"/>
      <c r="L6" s="32"/>
      <c r="M6" s="32"/>
      <c r="N6" s="32"/>
      <c r="O6" s="32"/>
    </row>
    <row r="7" spans="1:23" ht="17.25" x14ac:dyDescent="0.3">
      <c r="A7" s="5"/>
      <c r="B7" s="184"/>
      <c r="C7" s="184"/>
      <c r="D7" s="20"/>
      <c r="E7" s="5"/>
      <c r="F7" s="20"/>
      <c r="G7" s="20"/>
      <c r="H7" s="20"/>
      <c r="I7" s="5"/>
      <c r="J7" s="6"/>
      <c r="K7" s="5"/>
      <c r="L7" s="20"/>
      <c r="M7" s="5"/>
      <c r="N7" s="20"/>
      <c r="O7" s="5"/>
    </row>
    <row r="8" spans="1:23" ht="20.25" x14ac:dyDescent="0.35">
      <c r="A8" s="229" t="s">
        <v>131</v>
      </c>
      <c r="B8" s="229"/>
      <c r="C8" s="229"/>
      <c r="D8" s="185" t="s">
        <v>3</v>
      </c>
      <c r="E8" s="185"/>
      <c r="F8" s="185"/>
      <c r="G8" s="185"/>
      <c r="H8" s="185"/>
      <c r="J8" s="186" t="s">
        <v>4</v>
      </c>
      <c r="K8" s="186"/>
      <c r="L8" s="186"/>
      <c r="M8" s="186"/>
      <c r="N8" s="186"/>
      <c r="O8" s="39"/>
    </row>
    <row r="9" spans="1:23" ht="20.25" x14ac:dyDescent="0.35">
      <c r="A9" s="36"/>
      <c r="B9" s="36"/>
      <c r="C9" s="36"/>
      <c r="D9" s="53"/>
      <c r="E9" s="53"/>
      <c r="F9" s="53"/>
      <c r="G9" s="53"/>
      <c r="H9" s="53"/>
      <c r="I9" s="37"/>
      <c r="J9" s="83"/>
      <c r="K9" s="83"/>
      <c r="L9" s="83"/>
      <c r="M9" s="83"/>
      <c r="N9" s="83"/>
      <c r="O9" s="37"/>
    </row>
    <row r="10" spans="1:23" ht="20.25" x14ac:dyDescent="0.35">
      <c r="A10" s="36"/>
      <c r="B10" s="36"/>
      <c r="C10" s="36"/>
      <c r="D10" s="53" t="s">
        <v>5</v>
      </c>
      <c r="E10" s="53"/>
      <c r="F10" s="53" t="s">
        <v>6</v>
      </c>
      <c r="G10" s="53"/>
      <c r="H10" s="53" t="s">
        <v>7</v>
      </c>
      <c r="I10" s="37"/>
      <c r="J10" s="83" t="s">
        <v>5</v>
      </c>
      <c r="K10" s="83"/>
      <c r="L10" s="83" t="s">
        <v>6</v>
      </c>
      <c r="M10" s="83"/>
      <c r="N10" s="83" t="s">
        <v>7</v>
      </c>
      <c r="O10" s="37"/>
    </row>
    <row r="11" spans="1:23" ht="20.25" x14ac:dyDescent="0.35">
      <c r="A11" s="241" t="s">
        <v>132</v>
      </c>
      <c r="B11" s="241"/>
      <c r="C11" s="241"/>
      <c r="D11" s="137">
        <v>1</v>
      </c>
      <c r="E11" s="122" t="s">
        <v>9</v>
      </c>
      <c r="F11" s="122">
        <v>200</v>
      </c>
      <c r="G11" s="122" t="s">
        <v>10</v>
      </c>
      <c r="H11" s="141">
        <f t="shared" ref="H11:H41" si="0">D11*F11</f>
        <v>200</v>
      </c>
      <c r="I11" s="122"/>
      <c r="J11" s="163">
        <f>D11</f>
        <v>1</v>
      </c>
      <c r="K11" s="122" t="s">
        <v>9</v>
      </c>
      <c r="L11" s="122">
        <v>200</v>
      </c>
      <c r="M11" s="122" t="s">
        <v>10</v>
      </c>
      <c r="N11" s="122">
        <f>(J11*L11)</f>
        <v>200</v>
      </c>
      <c r="O11" s="62"/>
    </row>
    <row r="12" spans="1:23" ht="20.25" x14ac:dyDescent="0.35">
      <c r="A12" s="241" t="s">
        <v>133</v>
      </c>
      <c r="B12" s="241"/>
      <c r="C12" s="241"/>
      <c r="D12" s="119">
        <v>0</v>
      </c>
      <c r="E12" s="122" t="s">
        <v>9</v>
      </c>
      <c r="F12" s="122">
        <v>64</v>
      </c>
      <c r="G12" s="122" t="s">
        <v>10</v>
      </c>
      <c r="H12" s="122">
        <f>D12*F12</f>
        <v>0</v>
      </c>
      <c r="I12" s="122"/>
      <c r="J12" s="163">
        <f>D12</f>
        <v>0</v>
      </c>
      <c r="K12" s="122" t="s">
        <v>9</v>
      </c>
      <c r="L12" s="122">
        <v>109</v>
      </c>
      <c r="M12" s="122" t="s">
        <v>10</v>
      </c>
      <c r="N12" s="122">
        <f>(J12*L12)</f>
        <v>0</v>
      </c>
      <c r="O12" s="63"/>
    </row>
    <row r="13" spans="1:23" ht="20.25" x14ac:dyDescent="0.35">
      <c r="A13" s="241" t="s">
        <v>19</v>
      </c>
      <c r="B13" s="241"/>
      <c r="C13" s="241"/>
      <c r="D13" s="119">
        <v>0</v>
      </c>
      <c r="E13" s="122" t="s">
        <v>9</v>
      </c>
      <c r="F13" s="122">
        <v>11</v>
      </c>
      <c r="G13" s="122" t="s">
        <v>10</v>
      </c>
      <c r="H13" s="122">
        <f t="shared" si="0"/>
        <v>0</v>
      </c>
      <c r="I13" s="122"/>
      <c r="J13" s="119">
        <f>ROUNDUP(D13*0.1,0)</f>
        <v>0</v>
      </c>
      <c r="K13" s="122" t="s">
        <v>9</v>
      </c>
      <c r="L13" s="122">
        <v>31</v>
      </c>
      <c r="M13" s="122" t="s">
        <v>10</v>
      </c>
      <c r="N13" s="122">
        <f>IF(J13&gt;32,"0",J13*L13)</f>
        <v>0</v>
      </c>
      <c r="O13" s="62"/>
    </row>
    <row r="14" spans="1:23" ht="20.25" x14ac:dyDescent="0.35">
      <c r="A14" s="241" t="s">
        <v>23</v>
      </c>
      <c r="B14" s="241"/>
      <c r="C14" s="241"/>
      <c r="D14" s="119">
        <v>0</v>
      </c>
      <c r="E14" s="122" t="s">
        <v>9</v>
      </c>
      <c r="F14" s="122">
        <v>63</v>
      </c>
      <c r="G14" s="122" t="s">
        <v>10</v>
      </c>
      <c r="H14" s="122">
        <f t="shared" si="0"/>
        <v>0</v>
      </c>
      <c r="I14" s="122"/>
      <c r="J14" s="163">
        <f t="shared" ref="J14:J17" si="1">D14</f>
        <v>0</v>
      </c>
      <c r="K14" s="122" t="s">
        <v>9</v>
      </c>
      <c r="L14" s="122">
        <v>92</v>
      </c>
      <c r="M14" s="122" t="s">
        <v>10</v>
      </c>
      <c r="N14" s="122">
        <f t="shared" ref="N14:N24" si="2">(J14*L14)</f>
        <v>0</v>
      </c>
      <c r="O14" s="63"/>
    </row>
    <row r="15" spans="1:23" s="35" customFormat="1" ht="20.25" x14ac:dyDescent="0.35">
      <c r="A15" s="244" t="s">
        <v>25</v>
      </c>
      <c r="B15" s="244"/>
      <c r="C15" s="244"/>
      <c r="D15" s="119">
        <v>0</v>
      </c>
      <c r="E15" s="122" t="s">
        <v>9</v>
      </c>
      <c r="F15" s="123">
        <v>10</v>
      </c>
      <c r="G15" s="122" t="s">
        <v>10</v>
      </c>
      <c r="H15" s="122">
        <f t="shared" si="0"/>
        <v>0</v>
      </c>
      <c r="I15" s="122"/>
      <c r="J15" s="163">
        <f t="shared" si="1"/>
        <v>0</v>
      </c>
      <c r="K15" s="122" t="s">
        <v>9</v>
      </c>
      <c r="L15" s="122">
        <v>10</v>
      </c>
      <c r="M15" s="122" t="s">
        <v>10</v>
      </c>
      <c r="N15" s="122">
        <f>J15*L15</f>
        <v>0</v>
      </c>
      <c r="O15" s="64"/>
      <c r="P15" s="29"/>
      <c r="Q15" s="29"/>
      <c r="R15" s="29"/>
      <c r="S15" s="29"/>
      <c r="T15" s="29"/>
      <c r="U15" s="29"/>
      <c r="V15" s="29"/>
      <c r="W15" s="29"/>
    </row>
    <row r="16" spans="1:23" ht="20.25" x14ac:dyDescent="0.35">
      <c r="A16" s="241" t="s">
        <v>26</v>
      </c>
      <c r="B16" s="241"/>
      <c r="C16" s="241"/>
      <c r="D16" s="119">
        <v>0</v>
      </c>
      <c r="E16" s="122" t="s">
        <v>9</v>
      </c>
      <c r="F16" s="122">
        <v>32</v>
      </c>
      <c r="G16" s="122" t="s">
        <v>10</v>
      </c>
      <c r="H16" s="122">
        <f t="shared" si="0"/>
        <v>0</v>
      </c>
      <c r="I16" s="122"/>
      <c r="J16" s="163">
        <f t="shared" si="1"/>
        <v>0</v>
      </c>
      <c r="K16" s="122" t="s">
        <v>9</v>
      </c>
      <c r="L16" s="122">
        <v>32</v>
      </c>
      <c r="M16" s="122" t="s">
        <v>10</v>
      </c>
      <c r="N16" s="122">
        <f t="shared" si="2"/>
        <v>0</v>
      </c>
      <c r="O16" s="63"/>
    </row>
    <row r="17" spans="1:15" ht="20.25" x14ac:dyDescent="0.35">
      <c r="A17" s="241" t="s">
        <v>27</v>
      </c>
      <c r="B17" s="241"/>
      <c r="C17" s="241"/>
      <c r="D17" s="119">
        <v>0</v>
      </c>
      <c r="E17" s="122" t="s">
        <v>9</v>
      </c>
      <c r="F17" s="122">
        <v>11</v>
      </c>
      <c r="G17" s="122" t="s">
        <v>10</v>
      </c>
      <c r="H17" s="122">
        <f t="shared" si="0"/>
        <v>0</v>
      </c>
      <c r="I17" s="122"/>
      <c r="J17" s="163">
        <f t="shared" si="1"/>
        <v>0</v>
      </c>
      <c r="K17" s="122" t="s">
        <v>9</v>
      </c>
      <c r="L17" s="122">
        <v>11</v>
      </c>
      <c r="M17" s="122" t="s">
        <v>10</v>
      </c>
      <c r="N17" s="122">
        <f t="shared" si="2"/>
        <v>0</v>
      </c>
      <c r="O17" s="62"/>
    </row>
    <row r="18" spans="1:15" ht="20.25" x14ac:dyDescent="0.35">
      <c r="A18" s="242" t="s">
        <v>28</v>
      </c>
      <c r="B18" s="242"/>
      <c r="C18" s="242"/>
      <c r="D18" s="119">
        <v>0</v>
      </c>
      <c r="E18" s="122" t="s">
        <v>9</v>
      </c>
      <c r="F18" s="122">
        <v>1.6</v>
      </c>
      <c r="G18" s="122" t="s">
        <v>10</v>
      </c>
      <c r="H18" s="122">
        <f t="shared" si="0"/>
        <v>0</v>
      </c>
      <c r="I18" s="122"/>
      <c r="J18" s="163">
        <f>ROUNDUP(D18*0.1,0)</f>
        <v>0</v>
      </c>
      <c r="K18" s="122" t="s">
        <v>9</v>
      </c>
      <c r="L18" s="122">
        <v>2</v>
      </c>
      <c r="M18" s="122" t="s">
        <v>10</v>
      </c>
      <c r="N18" s="122">
        <f>IF(J18&gt;32,"0",J18*L18)</f>
        <v>0</v>
      </c>
      <c r="O18" s="63"/>
    </row>
    <row r="19" spans="1:15" ht="20.25" x14ac:dyDescent="0.35">
      <c r="A19" s="241" t="s">
        <v>29</v>
      </c>
      <c r="B19" s="241"/>
      <c r="C19" s="241"/>
      <c r="D19" s="119">
        <v>0</v>
      </c>
      <c r="E19" s="122" t="s">
        <v>9</v>
      </c>
      <c r="F19" s="122">
        <v>4.2</v>
      </c>
      <c r="G19" s="122" t="s">
        <v>10</v>
      </c>
      <c r="H19" s="122">
        <f t="shared" si="0"/>
        <v>0</v>
      </c>
      <c r="I19" s="122"/>
      <c r="J19" s="163">
        <f>D19</f>
        <v>0</v>
      </c>
      <c r="K19" s="122" t="s">
        <v>9</v>
      </c>
      <c r="L19" s="122">
        <v>4.7</v>
      </c>
      <c r="M19" s="122" t="s">
        <v>10</v>
      </c>
      <c r="N19" s="122">
        <f t="shared" si="2"/>
        <v>0</v>
      </c>
      <c r="O19" s="62"/>
    </row>
    <row r="20" spans="1:15" ht="20.25" x14ac:dyDescent="0.35">
      <c r="A20" s="241" t="s">
        <v>30</v>
      </c>
      <c r="B20" s="241"/>
      <c r="C20" s="241"/>
      <c r="D20" s="119">
        <v>0</v>
      </c>
      <c r="E20" s="122" t="s">
        <v>9</v>
      </c>
      <c r="F20" s="122">
        <v>17</v>
      </c>
      <c r="G20" s="122" t="s">
        <v>10</v>
      </c>
      <c r="H20" s="122">
        <f t="shared" si="0"/>
        <v>0</v>
      </c>
      <c r="I20" s="122"/>
      <c r="J20" s="163">
        <f>D20</f>
        <v>0</v>
      </c>
      <c r="K20" s="122" t="s">
        <v>9</v>
      </c>
      <c r="L20" s="122">
        <v>17</v>
      </c>
      <c r="M20" s="122" t="s">
        <v>10</v>
      </c>
      <c r="N20" s="122">
        <f t="shared" si="2"/>
        <v>0</v>
      </c>
      <c r="O20" s="63"/>
    </row>
    <row r="21" spans="1:15" ht="20.25" x14ac:dyDescent="0.35">
      <c r="A21" s="242" t="s">
        <v>31</v>
      </c>
      <c r="B21" s="242"/>
      <c r="C21" s="242"/>
      <c r="D21" s="119">
        <v>0</v>
      </c>
      <c r="E21" s="122" t="s">
        <v>9</v>
      </c>
      <c r="F21" s="122">
        <v>1.6</v>
      </c>
      <c r="G21" s="122" t="s">
        <v>10</v>
      </c>
      <c r="H21" s="122">
        <f t="shared" si="0"/>
        <v>0</v>
      </c>
      <c r="I21" s="122"/>
      <c r="J21" s="163">
        <f>ROUNDUP(D21*0.1,0)</f>
        <v>0</v>
      </c>
      <c r="K21" s="122" t="s">
        <v>9</v>
      </c>
      <c r="L21" s="122">
        <v>2</v>
      </c>
      <c r="M21" s="122" t="s">
        <v>10</v>
      </c>
      <c r="N21" s="122">
        <f>IF(J21&gt;32,"0",J21*L21)</f>
        <v>0</v>
      </c>
      <c r="O21" s="62"/>
    </row>
    <row r="22" spans="1:15" ht="20.25" x14ac:dyDescent="0.35">
      <c r="A22" s="241" t="s">
        <v>32</v>
      </c>
      <c r="B22" s="241"/>
      <c r="C22" s="241"/>
      <c r="D22" s="119">
        <v>0</v>
      </c>
      <c r="E22" s="122" t="s">
        <v>9</v>
      </c>
      <c r="F22" s="122">
        <v>7</v>
      </c>
      <c r="G22" s="122" t="s">
        <v>10</v>
      </c>
      <c r="H22" s="122">
        <f t="shared" si="0"/>
        <v>0</v>
      </c>
      <c r="I22" s="122"/>
      <c r="J22" s="163">
        <f>D22</f>
        <v>0</v>
      </c>
      <c r="K22" s="122" t="s">
        <v>9</v>
      </c>
      <c r="L22" s="122">
        <v>7</v>
      </c>
      <c r="M22" s="122" t="s">
        <v>10</v>
      </c>
      <c r="N22" s="122">
        <f t="shared" si="2"/>
        <v>0</v>
      </c>
      <c r="O22" s="63"/>
    </row>
    <row r="23" spans="1:15" ht="20.25" x14ac:dyDescent="0.35">
      <c r="A23" s="242" t="s">
        <v>31</v>
      </c>
      <c r="B23" s="242"/>
      <c r="C23" s="242"/>
      <c r="D23" s="119">
        <v>0</v>
      </c>
      <c r="E23" s="122" t="s">
        <v>9</v>
      </c>
      <c r="F23" s="122">
        <v>1.6</v>
      </c>
      <c r="G23" s="122" t="s">
        <v>10</v>
      </c>
      <c r="H23" s="122">
        <f t="shared" si="0"/>
        <v>0</v>
      </c>
      <c r="I23" s="122"/>
      <c r="J23" s="163">
        <f>ROUNDUP(D23*0.1,0)</f>
        <v>0</v>
      </c>
      <c r="K23" s="122" t="s">
        <v>9</v>
      </c>
      <c r="L23" s="122">
        <v>2</v>
      </c>
      <c r="M23" s="122" t="s">
        <v>10</v>
      </c>
      <c r="N23" s="122">
        <f>IF(J23&gt;32,"0",J23*L23)</f>
        <v>0</v>
      </c>
      <c r="O23" s="62"/>
    </row>
    <row r="24" spans="1:15" ht="20.25" x14ac:dyDescent="0.35">
      <c r="A24" s="241" t="s">
        <v>33</v>
      </c>
      <c r="B24" s="241"/>
      <c r="C24" s="241"/>
      <c r="D24" s="119">
        <v>0</v>
      </c>
      <c r="E24" s="122" t="s">
        <v>9</v>
      </c>
      <c r="F24" s="122">
        <v>20</v>
      </c>
      <c r="G24" s="122" t="s">
        <v>10</v>
      </c>
      <c r="H24" s="122">
        <f t="shared" si="0"/>
        <v>0</v>
      </c>
      <c r="I24" s="122"/>
      <c r="J24" s="163">
        <f>D24</f>
        <v>0</v>
      </c>
      <c r="K24" s="122" t="s">
        <v>9</v>
      </c>
      <c r="L24" s="122">
        <v>20</v>
      </c>
      <c r="M24" s="122" t="s">
        <v>10</v>
      </c>
      <c r="N24" s="122">
        <f t="shared" si="2"/>
        <v>0</v>
      </c>
      <c r="O24" s="63"/>
    </row>
    <row r="25" spans="1:15" ht="20.25" x14ac:dyDescent="0.35">
      <c r="A25" s="242" t="s">
        <v>31</v>
      </c>
      <c r="B25" s="242"/>
      <c r="C25" s="242"/>
      <c r="D25" s="119">
        <v>0</v>
      </c>
      <c r="E25" s="122" t="s">
        <v>9</v>
      </c>
      <c r="F25" s="122">
        <v>1.6</v>
      </c>
      <c r="G25" s="122" t="s">
        <v>10</v>
      </c>
      <c r="H25" s="122">
        <f t="shared" si="0"/>
        <v>0</v>
      </c>
      <c r="I25" s="122"/>
      <c r="J25" s="163">
        <f>ROUNDUP(D25*0.1,0)</f>
        <v>0</v>
      </c>
      <c r="K25" s="122" t="s">
        <v>9</v>
      </c>
      <c r="L25" s="122">
        <v>2</v>
      </c>
      <c r="M25" s="122" t="s">
        <v>10</v>
      </c>
      <c r="N25" s="122">
        <f>IF(J25&gt;32,"0",J25*L25)</f>
        <v>0</v>
      </c>
      <c r="O25" s="62"/>
    </row>
    <row r="26" spans="1:15" ht="20.25" x14ac:dyDescent="0.35">
      <c r="A26" s="241" t="s">
        <v>34</v>
      </c>
      <c r="B26" s="241"/>
      <c r="C26" s="241"/>
      <c r="D26" s="119">
        <v>0</v>
      </c>
      <c r="E26" s="122" t="s">
        <v>9</v>
      </c>
      <c r="F26" s="122">
        <v>7</v>
      </c>
      <c r="G26" s="122" t="s">
        <v>10</v>
      </c>
      <c r="H26" s="122">
        <f t="shared" si="0"/>
        <v>0</v>
      </c>
      <c r="I26" s="122"/>
      <c r="J26" s="163">
        <f>D26</f>
        <v>0</v>
      </c>
      <c r="K26" s="122" t="s">
        <v>9</v>
      </c>
      <c r="L26" s="122">
        <v>7</v>
      </c>
      <c r="M26" s="122" t="s">
        <v>10</v>
      </c>
      <c r="N26" s="122">
        <f>(D26*L26)</f>
        <v>0</v>
      </c>
      <c r="O26" s="63"/>
    </row>
    <row r="27" spans="1:15" ht="20.25" x14ac:dyDescent="0.35">
      <c r="A27" s="242" t="s">
        <v>31</v>
      </c>
      <c r="B27" s="242"/>
      <c r="C27" s="242"/>
      <c r="D27" s="119">
        <v>0</v>
      </c>
      <c r="E27" s="122" t="s">
        <v>9</v>
      </c>
      <c r="F27" s="122">
        <v>4</v>
      </c>
      <c r="G27" s="122" t="s">
        <v>10</v>
      </c>
      <c r="H27" s="122">
        <f t="shared" si="0"/>
        <v>0</v>
      </c>
      <c r="I27" s="122"/>
      <c r="J27" s="163">
        <f>ROUNDUP(D27*0.1,0)</f>
        <v>0</v>
      </c>
      <c r="K27" s="122" t="s">
        <v>9</v>
      </c>
      <c r="L27" s="122">
        <v>30</v>
      </c>
      <c r="M27" s="122" t="s">
        <v>10</v>
      </c>
      <c r="N27" s="122">
        <f>IF(J27&gt;32,"0",J27*L27)</f>
        <v>0</v>
      </c>
      <c r="O27" s="62"/>
    </row>
    <row r="28" spans="1:15" ht="20.25" x14ac:dyDescent="0.35">
      <c r="A28" s="242" t="s">
        <v>35</v>
      </c>
      <c r="B28" s="242"/>
      <c r="C28" s="242"/>
      <c r="D28" s="119">
        <v>0</v>
      </c>
      <c r="E28" s="122" t="s">
        <v>9</v>
      </c>
      <c r="F28" s="122">
        <v>0.1</v>
      </c>
      <c r="G28" s="122" t="s">
        <v>10</v>
      </c>
      <c r="H28" s="122">
        <f t="shared" si="0"/>
        <v>0</v>
      </c>
      <c r="I28" s="122"/>
      <c r="J28" s="163">
        <f>ROUNDUP(D28*0.1,0)</f>
        <v>0</v>
      </c>
      <c r="K28" s="122" t="s">
        <v>9</v>
      </c>
      <c r="L28" s="122">
        <v>0.1</v>
      </c>
      <c r="M28" s="122" t="s">
        <v>10</v>
      </c>
      <c r="N28" s="122">
        <f>IF(J28&gt;32,"0",J28*L28)</f>
        <v>0</v>
      </c>
      <c r="O28" s="63"/>
    </row>
    <row r="29" spans="1:15" ht="20.25" x14ac:dyDescent="0.35">
      <c r="A29" s="241" t="s">
        <v>36</v>
      </c>
      <c r="B29" s="241"/>
      <c r="C29" s="241"/>
      <c r="D29" s="119">
        <v>0</v>
      </c>
      <c r="E29" s="122" t="s">
        <v>9</v>
      </c>
      <c r="F29" s="122">
        <v>20</v>
      </c>
      <c r="G29" s="122" t="s">
        <v>10</v>
      </c>
      <c r="H29" s="122">
        <f t="shared" si="0"/>
        <v>0</v>
      </c>
      <c r="I29" s="122"/>
      <c r="J29" s="163">
        <f>D29</f>
        <v>0</v>
      </c>
      <c r="K29" s="122" t="s">
        <v>9</v>
      </c>
      <c r="L29" s="122">
        <v>20</v>
      </c>
      <c r="M29" s="122" t="s">
        <v>10</v>
      </c>
      <c r="N29" s="122">
        <f t="shared" ref="N29:N67" si="3">(J29*L29)</f>
        <v>0</v>
      </c>
      <c r="O29" s="62"/>
    </row>
    <row r="30" spans="1:15" ht="20.25" x14ac:dyDescent="0.35">
      <c r="A30" s="242" t="s">
        <v>31</v>
      </c>
      <c r="B30" s="242"/>
      <c r="C30" s="242"/>
      <c r="D30" s="119">
        <v>0</v>
      </c>
      <c r="E30" s="122" t="s">
        <v>9</v>
      </c>
      <c r="F30" s="122">
        <v>4</v>
      </c>
      <c r="G30" s="122" t="s">
        <v>10</v>
      </c>
      <c r="H30" s="122">
        <f t="shared" si="0"/>
        <v>0</v>
      </c>
      <c r="I30" s="122"/>
      <c r="J30" s="163">
        <f>ROUNDUP(D30*0.1,0)</f>
        <v>0</v>
      </c>
      <c r="K30" s="122" t="s">
        <v>9</v>
      </c>
      <c r="L30" s="122">
        <v>30</v>
      </c>
      <c r="M30" s="122" t="s">
        <v>10</v>
      </c>
      <c r="N30" s="122">
        <f>IF(J30&gt;32,"0",J30*L30)</f>
        <v>0</v>
      </c>
      <c r="O30" s="63"/>
    </row>
    <row r="31" spans="1:15" ht="20.25" x14ac:dyDescent="0.35">
      <c r="A31" s="242" t="s">
        <v>35</v>
      </c>
      <c r="B31" s="242"/>
      <c r="C31" s="242"/>
      <c r="D31" s="119">
        <v>0</v>
      </c>
      <c r="E31" s="122" t="s">
        <v>9</v>
      </c>
      <c r="F31" s="122">
        <v>0.1</v>
      </c>
      <c r="G31" s="122" t="s">
        <v>10</v>
      </c>
      <c r="H31" s="122">
        <f t="shared" si="0"/>
        <v>0</v>
      </c>
      <c r="I31" s="122"/>
      <c r="J31" s="163">
        <f>ROUNDUP(D31*0.1,0)</f>
        <v>0</v>
      </c>
      <c r="K31" s="122" t="s">
        <v>9</v>
      </c>
      <c r="L31" s="122">
        <v>0.1</v>
      </c>
      <c r="M31" s="122" t="s">
        <v>10</v>
      </c>
      <c r="N31" s="122">
        <f>IF(J31&gt;32,"0",J31*L31)</f>
        <v>0</v>
      </c>
      <c r="O31" s="62"/>
    </row>
    <row r="32" spans="1:15" ht="20.25" x14ac:dyDescent="0.35">
      <c r="A32" s="241" t="s">
        <v>37</v>
      </c>
      <c r="B32" s="241"/>
      <c r="C32" s="241"/>
      <c r="D32" s="119">
        <v>0</v>
      </c>
      <c r="E32" s="122" t="s">
        <v>9</v>
      </c>
      <c r="F32" s="122">
        <v>13</v>
      </c>
      <c r="G32" s="122" t="s">
        <v>10</v>
      </c>
      <c r="H32" s="122">
        <f t="shared" si="0"/>
        <v>0</v>
      </c>
      <c r="I32" s="122"/>
      <c r="J32" s="163">
        <f>D32</f>
        <v>0</v>
      </c>
      <c r="K32" s="122" t="s">
        <v>9</v>
      </c>
      <c r="L32" s="122">
        <v>13</v>
      </c>
      <c r="M32" s="122" t="s">
        <v>10</v>
      </c>
      <c r="N32" s="122">
        <f t="shared" si="3"/>
        <v>0</v>
      </c>
      <c r="O32" s="63"/>
    </row>
    <row r="33" spans="1:15" ht="20.25" x14ac:dyDescent="0.35">
      <c r="A33" s="242" t="s">
        <v>38</v>
      </c>
      <c r="B33" s="242"/>
      <c r="C33" s="242"/>
      <c r="D33" s="119">
        <v>0</v>
      </c>
      <c r="E33" s="122" t="s">
        <v>9</v>
      </c>
      <c r="F33" s="119"/>
      <c r="G33" s="122" t="s">
        <v>10</v>
      </c>
      <c r="H33" s="122">
        <f t="shared" si="0"/>
        <v>0</v>
      </c>
      <c r="I33" s="122"/>
      <c r="J33" s="163">
        <f>D33</f>
        <v>0</v>
      </c>
      <c r="K33" s="122" t="s">
        <v>9</v>
      </c>
      <c r="L33" s="122">
        <v>12</v>
      </c>
      <c r="M33" s="122" t="s">
        <v>10</v>
      </c>
      <c r="N33" s="122">
        <f t="shared" si="3"/>
        <v>0</v>
      </c>
      <c r="O33" s="62"/>
    </row>
    <row r="34" spans="1:15" ht="20.25" x14ac:dyDescent="0.35">
      <c r="A34" s="241" t="s">
        <v>39</v>
      </c>
      <c r="B34" s="241"/>
      <c r="C34" s="241"/>
      <c r="D34" s="119">
        <v>0</v>
      </c>
      <c r="E34" s="122" t="s">
        <v>9</v>
      </c>
      <c r="F34" s="122">
        <v>10</v>
      </c>
      <c r="G34" s="122" t="s">
        <v>10</v>
      </c>
      <c r="H34" s="122">
        <f t="shared" si="0"/>
        <v>0</v>
      </c>
      <c r="I34" s="122"/>
      <c r="J34" s="163">
        <f>D34</f>
        <v>0</v>
      </c>
      <c r="K34" s="122" t="s">
        <v>9</v>
      </c>
      <c r="L34" s="122">
        <v>10</v>
      </c>
      <c r="M34" s="122" t="s">
        <v>10</v>
      </c>
      <c r="N34" s="122">
        <f t="shared" si="3"/>
        <v>0</v>
      </c>
      <c r="O34" s="63"/>
    </row>
    <row r="35" spans="1:15" ht="20.25" x14ac:dyDescent="0.35">
      <c r="A35" s="242" t="s">
        <v>40</v>
      </c>
      <c r="B35" s="242"/>
      <c r="C35" s="242"/>
      <c r="D35" s="119">
        <v>0</v>
      </c>
      <c r="E35" s="122" t="s">
        <v>9</v>
      </c>
      <c r="F35" s="119"/>
      <c r="G35" s="122" t="s">
        <v>10</v>
      </c>
      <c r="H35" s="122">
        <f t="shared" si="0"/>
        <v>0</v>
      </c>
      <c r="I35" s="122"/>
      <c r="J35" s="163">
        <f>D35</f>
        <v>0</v>
      </c>
      <c r="K35" s="122" t="s">
        <v>9</v>
      </c>
      <c r="L35" s="122">
        <v>1</v>
      </c>
      <c r="M35" s="122" t="s">
        <v>10</v>
      </c>
      <c r="N35" s="122">
        <f t="shared" si="3"/>
        <v>0</v>
      </c>
      <c r="O35" s="62"/>
    </row>
    <row r="36" spans="1:15" ht="20.25" x14ac:dyDescent="0.35">
      <c r="A36" s="241" t="s">
        <v>41</v>
      </c>
      <c r="B36" s="241"/>
      <c r="C36" s="241"/>
      <c r="D36" s="119">
        <v>0</v>
      </c>
      <c r="E36" s="122" t="s">
        <v>9</v>
      </c>
      <c r="F36" s="122">
        <v>240</v>
      </c>
      <c r="G36" s="122" t="s">
        <v>10</v>
      </c>
      <c r="H36" s="122">
        <f t="shared" si="0"/>
        <v>0</v>
      </c>
      <c r="I36" s="122"/>
      <c r="J36" s="163">
        <f>D36</f>
        <v>0</v>
      </c>
      <c r="K36" s="122" t="s">
        <v>9</v>
      </c>
      <c r="L36" s="122">
        <v>260</v>
      </c>
      <c r="M36" s="122" t="s">
        <v>10</v>
      </c>
      <c r="N36" s="122">
        <f t="shared" si="3"/>
        <v>0</v>
      </c>
      <c r="O36" s="63"/>
    </row>
    <row r="37" spans="1:15" ht="20.25" x14ac:dyDescent="0.35">
      <c r="A37" s="242" t="s">
        <v>31</v>
      </c>
      <c r="B37" s="242"/>
      <c r="C37" s="242"/>
      <c r="D37" s="119">
        <v>0</v>
      </c>
      <c r="E37" s="122" t="s">
        <v>9</v>
      </c>
      <c r="F37" s="122">
        <v>1.6</v>
      </c>
      <c r="G37" s="122" t="s">
        <v>10</v>
      </c>
      <c r="H37" s="122">
        <f t="shared" si="0"/>
        <v>0</v>
      </c>
      <c r="I37" s="122"/>
      <c r="J37" s="163">
        <f>ROUNDUP(D37*0.1,0)</f>
        <v>0</v>
      </c>
      <c r="K37" s="122" t="s">
        <v>9</v>
      </c>
      <c r="L37" s="122">
        <v>2</v>
      </c>
      <c r="M37" s="122" t="s">
        <v>10</v>
      </c>
      <c r="N37" s="122">
        <f>IF(J37&gt;32,"0",J37*L37)</f>
        <v>0</v>
      </c>
      <c r="O37" s="62"/>
    </row>
    <row r="38" spans="1:15" ht="20.25" x14ac:dyDescent="0.35">
      <c r="A38" s="242" t="s">
        <v>42</v>
      </c>
      <c r="B38" s="242"/>
      <c r="C38" s="242"/>
      <c r="D38" s="119">
        <v>0</v>
      </c>
      <c r="E38" s="122" t="s">
        <v>9</v>
      </c>
      <c r="F38" s="119"/>
      <c r="G38" s="122" t="s">
        <v>10</v>
      </c>
      <c r="H38" s="122">
        <f t="shared" si="0"/>
        <v>0</v>
      </c>
      <c r="I38" s="122"/>
      <c r="J38" s="163">
        <f>D38</f>
        <v>0</v>
      </c>
      <c r="K38" s="122" t="s">
        <v>9</v>
      </c>
      <c r="L38" s="122">
        <v>20</v>
      </c>
      <c r="M38" s="122" t="s">
        <v>10</v>
      </c>
      <c r="N38" s="122">
        <f t="shared" si="3"/>
        <v>0</v>
      </c>
      <c r="O38" s="63"/>
    </row>
    <row r="39" spans="1:15" ht="20.25" x14ac:dyDescent="0.35">
      <c r="A39" s="242" t="s">
        <v>43</v>
      </c>
      <c r="B39" s="242"/>
      <c r="C39" s="242"/>
      <c r="D39" s="119">
        <v>0</v>
      </c>
      <c r="E39" s="122" t="s">
        <v>9</v>
      </c>
      <c r="F39" s="122">
        <v>200</v>
      </c>
      <c r="G39" s="122" t="s">
        <v>10</v>
      </c>
      <c r="H39" s="122">
        <f t="shared" si="0"/>
        <v>0</v>
      </c>
      <c r="I39" s="122"/>
      <c r="J39" s="163">
        <f>ROUNDUP(D39*0.1,0)</f>
        <v>0</v>
      </c>
      <c r="K39" s="122" t="s">
        <v>9</v>
      </c>
      <c r="L39" s="122">
        <v>200</v>
      </c>
      <c r="M39" s="122" t="s">
        <v>10</v>
      </c>
      <c r="N39" s="122">
        <f>IF(J39&gt;32,"0",J39*L39)</f>
        <v>0</v>
      </c>
      <c r="O39" s="62"/>
    </row>
    <row r="40" spans="1:15" ht="20.25" x14ac:dyDescent="0.35">
      <c r="A40" s="241" t="s">
        <v>44</v>
      </c>
      <c r="B40" s="241"/>
      <c r="C40" s="241"/>
      <c r="D40" s="119">
        <v>0</v>
      </c>
      <c r="E40" s="122" t="s">
        <v>9</v>
      </c>
      <c r="F40" s="122">
        <v>25</v>
      </c>
      <c r="G40" s="122" t="s">
        <v>10</v>
      </c>
      <c r="H40" s="122">
        <f t="shared" si="0"/>
        <v>0</v>
      </c>
      <c r="I40" s="122"/>
      <c r="J40" s="163">
        <f>D40</f>
        <v>0</v>
      </c>
      <c r="K40" s="122" t="s">
        <v>9</v>
      </c>
      <c r="L40" s="122">
        <v>25</v>
      </c>
      <c r="M40" s="122" t="s">
        <v>10</v>
      </c>
      <c r="N40" s="122">
        <f t="shared" si="3"/>
        <v>0</v>
      </c>
      <c r="O40" s="63"/>
    </row>
    <row r="41" spans="1:15" ht="20.25" x14ac:dyDescent="0.35">
      <c r="A41" s="241" t="s">
        <v>46</v>
      </c>
      <c r="B41" s="241"/>
      <c r="C41" s="241"/>
      <c r="D41" s="119">
        <v>0</v>
      </c>
      <c r="E41" s="122" t="s">
        <v>9</v>
      </c>
      <c r="F41" s="122">
        <v>45</v>
      </c>
      <c r="G41" s="122" t="s">
        <v>10</v>
      </c>
      <c r="H41" s="122">
        <f t="shared" si="0"/>
        <v>0</v>
      </c>
      <c r="I41" s="122"/>
      <c r="J41" s="163">
        <f>D41</f>
        <v>0</v>
      </c>
      <c r="K41" s="122" t="s">
        <v>9</v>
      </c>
      <c r="L41" s="122">
        <v>45</v>
      </c>
      <c r="M41" s="122" t="s">
        <v>10</v>
      </c>
      <c r="N41" s="122">
        <f t="shared" si="3"/>
        <v>0</v>
      </c>
      <c r="O41" s="62"/>
    </row>
    <row r="42" spans="1:15" ht="20.25" x14ac:dyDescent="0.35">
      <c r="A42" s="242" t="s">
        <v>47</v>
      </c>
      <c r="B42" s="242"/>
      <c r="C42" s="242"/>
      <c r="D42" s="119">
        <v>0</v>
      </c>
      <c r="E42" s="122" t="s">
        <v>9</v>
      </c>
      <c r="F42" s="119"/>
      <c r="G42" s="122" t="s">
        <v>10</v>
      </c>
      <c r="H42" s="122">
        <f t="shared" ref="H42:H72" si="4">D42*F42</f>
        <v>0</v>
      </c>
      <c r="I42" s="122"/>
      <c r="J42" s="163">
        <f>ROUNDUP(D42*0.1,0)</f>
        <v>0</v>
      </c>
      <c r="K42" s="122" t="s">
        <v>9</v>
      </c>
      <c r="L42" s="119"/>
      <c r="M42" s="122" t="s">
        <v>10</v>
      </c>
      <c r="N42" s="122">
        <f>IF(J42&gt;32,"0",J42*L42)</f>
        <v>0</v>
      </c>
      <c r="O42" s="63"/>
    </row>
    <row r="43" spans="1:15" ht="20.25" x14ac:dyDescent="0.35">
      <c r="A43" s="241" t="s">
        <v>48</v>
      </c>
      <c r="B43" s="241"/>
      <c r="C43" s="241"/>
      <c r="D43" s="119">
        <v>0</v>
      </c>
      <c r="E43" s="122" t="s">
        <v>9</v>
      </c>
      <c r="F43" s="122">
        <v>75</v>
      </c>
      <c r="G43" s="122" t="s">
        <v>10</v>
      </c>
      <c r="H43" s="122">
        <f t="shared" si="4"/>
        <v>0</v>
      </c>
      <c r="I43" s="122"/>
      <c r="J43" s="163">
        <f t="shared" ref="J43:J53" si="5">D43</f>
        <v>0</v>
      </c>
      <c r="K43" s="122" t="s">
        <v>9</v>
      </c>
      <c r="L43" s="122">
        <v>75</v>
      </c>
      <c r="M43" s="122" t="s">
        <v>10</v>
      </c>
      <c r="N43" s="122">
        <f t="shared" si="3"/>
        <v>0</v>
      </c>
      <c r="O43" s="62"/>
    </row>
    <row r="44" spans="1:15" ht="20.25" x14ac:dyDescent="0.35">
      <c r="A44" s="241" t="s">
        <v>49</v>
      </c>
      <c r="B44" s="241"/>
      <c r="C44" s="241"/>
      <c r="D44" s="119">
        <v>0</v>
      </c>
      <c r="E44" s="122" t="s">
        <v>9</v>
      </c>
      <c r="F44" s="122">
        <v>50</v>
      </c>
      <c r="G44" s="122" t="s">
        <v>10</v>
      </c>
      <c r="H44" s="122">
        <f t="shared" si="4"/>
        <v>0</v>
      </c>
      <c r="I44" s="122"/>
      <c r="J44" s="163">
        <f t="shared" si="5"/>
        <v>0</v>
      </c>
      <c r="K44" s="122" t="s">
        <v>9</v>
      </c>
      <c r="L44" s="122">
        <v>50</v>
      </c>
      <c r="M44" s="122" t="s">
        <v>10</v>
      </c>
      <c r="N44" s="122">
        <f t="shared" si="3"/>
        <v>0</v>
      </c>
      <c r="O44" s="63"/>
    </row>
    <row r="45" spans="1:15" ht="20.25" x14ac:dyDescent="0.35">
      <c r="A45" s="241" t="s">
        <v>50</v>
      </c>
      <c r="B45" s="241"/>
      <c r="C45" s="241"/>
      <c r="D45" s="119">
        <v>0</v>
      </c>
      <c r="E45" s="122" t="s">
        <v>9</v>
      </c>
      <c r="F45" s="122">
        <v>40</v>
      </c>
      <c r="G45" s="122" t="s">
        <v>10</v>
      </c>
      <c r="H45" s="122">
        <f t="shared" si="4"/>
        <v>0</v>
      </c>
      <c r="I45" s="122"/>
      <c r="J45" s="163">
        <f t="shared" si="5"/>
        <v>0</v>
      </c>
      <c r="K45" s="122" t="s">
        <v>9</v>
      </c>
      <c r="L45" s="122">
        <v>40</v>
      </c>
      <c r="M45" s="122" t="s">
        <v>10</v>
      </c>
      <c r="N45" s="122">
        <f t="shared" si="3"/>
        <v>0</v>
      </c>
      <c r="O45" s="62"/>
    </row>
    <row r="46" spans="1:15" ht="20.25" x14ac:dyDescent="0.35">
      <c r="A46" s="241" t="s">
        <v>51</v>
      </c>
      <c r="B46" s="241"/>
      <c r="C46" s="241"/>
      <c r="D46" s="119">
        <v>0</v>
      </c>
      <c r="E46" s="122" t="s">
        <v>9</v>
      </c>
      <c r="F46" s="122">
        <v>31</v>
      </c>
      <c r="G46" s="122" t="s">
        <v>10</v>
      </c>
      <c r="H46" s="122">
        <f t="shared" si="4"/>
        <v>0</v>
      </c>
      <c r="I46" s="122"/>
      <c r="J46" s="163">
        <f t="shared" si="5"/>
        <v>0</v>
      </c>
      <c r="K46" s="122" t="s">
        <v>9</v>
      </c>
      <c r="L46" s="122">
        <v>31</v>
      </c>
      <c r="M46" s="122" t="s">
        <v>10</v>
      </c>
      <c r="N46" s="122">
        <f t="shared" si="3"/>
        <v>0</v>
      </c>
      <c r="O46" s="63"/>
    </row>
    <row r="47" spans="1:15" ht="20.25" x14ac:dyDescent="0.35">
      <c r="A47" s="241" t="s">
        <v>52</v>
      </c>
      <c r="B47" s="241"/>
      <c r="C47" s="241"/>
      <c r="D47" s="119">
        <v>0</v>
      </c>
      <c r="E47" s="122" t="s">
        <v>9</v>
      </c>
      <c r="F47" s="122">
        <v>34</v>
      </c>
      <c r="G47" s="122" t="s">
        <v>10</v>
      </c>
      <c r="H47" s="122">
        <f t="shared" si="4"/>
        <v>0</v>
      </c>
      <c r="I47" s="122"/>
      <c r="J47" s="163">
        <f t="shared" si="5"/>
        <v>0</v>
      </c>
      <c r="K47" s="122" t="s">
        <v>9</v>
      </c>
      <c r="L47" s="122">
        <v>34</v>
      </c>
      <c r="M47" s="122" t="s">
        <v>10</v>
      </c>
      <c r="N47" s="122">
        <f t="shared" si="3"/>
        <v>0</v>
      </c>
      <c r="O47" s="62"/>
    </row>
    <row r="48" spans="1:15" ht="20.25" x14ac:dyDescent="0.35">
      <c r="A48" s="242" t="s">
        <v>53</v>
      </c>
      <c r="B48" s="242"/>
      <c r="C48" s="242"/>
      <c r="D48" s="119">
        <v>0</v>
      </c>
      <c r="E48" s="122" t="s">
        <v>9</v>
      </c>
      <c r="F48" s="122">
        <v>138</v>
      </c>
      <c r="G48" s="122" t="s">
        <v>10</v>
      </c>
      <c r="H48" s="122">
        <f t="shared" si="4"/>
        <v>0</v>
      </c>
      <c r="I48" s="122"/>
      <c r="J48" s="163">
        <f t="shared" si="5"/>
        <v>0</v>
      </c>
      <c r="K48" s="122" t="s">
        <v>9</v>
      </c>
      <c r="L48" s="122">
        <v>138</v>
      </c>
      <c r="M48" s="122" t="s">
        <v>10</v>
      </c>
      <c r="N48" s="122">
        <f t="shared" si="3"/>
        <v>0</v>
      </c>
      <c r="O48" s="63"/>
    </row>
    <row r="49" spans="1:15" ht="20.25" x14ac:dyDescent="0.35">
      <c r="A49" s="241" t="s">
        <v>54</v>
      </c>
      <c r="B49" s="241"/>
      <c r="C49" s="241"/>
      <c r="D49" s="119">
        <v>0</v>
      </c>
      <c r="E49" s="122" t="s">
        <v>9</v>
      </c>
      <c r="F49" s="122">
        <v>26</v>
      </c>
      <c r="G49" s="122" t="s">
        <v>10</v>
      </c>
      <c r="H49" s="122">
        <f t="shared" si="4"/>
        <v>0</v>
      </c>
      <c r="I49" s="122"/>
      <c r="J49" s="163">
        <f t="shared" si="5"/>
        <v>0</v>
      </c>
      <c r="K49" s="122" t="s">
        <v>9</v>
      </c>
      <c r="L49" s="122">
        <v>85</v>
      </c>
      <c r="M49" s="122" t="s">
        <v>10</v>
      </c>
      <c r="N49" s="122">
        <f t="shared" si="3"/>
        <v>0</v>
      </c>
      <c r="O49" s="62"/>
    </row>
    <row r="50" spans="1:15" ht="20.25" x14ac:dyDescent="0.35">
      <c r="A50" s="241" t="s">
        <v>55</v>
      </c>
      <c r="B50" s="241"/>
      <c r="C50" s="241"/>
      <c r="D50" s="119">
        <v>0</v>
      </c>
      <c r="E50" s="122" t="s">
        <v>9</v>
      </c>
      <c r="F50" s="122">
        <v>45</v>
      </c>
      <c r="G50" s="122" t="s">
        <v>10</v>
      </c>
      <c r="H50" s="122">
        <f t="shared" si="4"/>
        <v>0</v>
      </c>
      <c r="I50" s="122"/>
      <c r="J50" s="163">
        <f t="shared" si="5"/>
        <v>0</v>
      </c>
      <c r="K50" s="122" t="s">
        <v>9</v>
      </c>
      <c r="L50" s="122">
        <v>76</v>
      </c>
      <c r="M50" s="122" t="s">
        <v>10</v>
      </c>
      <c r="N50" s="122">
        <f t="shared" si="3"/>
        <v>0</v>
      </c>
      <c r="O50" s="63"/>
    </row>
    <row r="51" spans="1:15" ht="20.25" x14ac:dyDescent="0.35">
      <c r="A51" s="241" t="s">
        <v>56</v>
      </c>
      <c r="B51" s="241"/>
      <c r="C51" s="241"/>
      <c r="D51" s="119">
        <v>0</v>
      </c>
      <c r="E51" s="122" t="s">
        <v>9</v>
      </c>
      <c r="F51" s="122">
        <v>30</v>
      </c>
      <c r="G51" s="122" t="s">
        <v>10</v>
      </c>
      <c r="H51" s="122">
        <f t="shared" si="4"/>
        <v>0</v>
      </c>
      <c r="I51" s="122"/>
      <c r="J51" s="163">
        <f t="shared" si="5"/>
        <v>0</v>
      </c>
      <c r="K51" s="122" t="s">
        <v>9</v>
      </c>
      <c r="L51" s="122">
        <v>86</v>
      </c>
      <c r="M51" s="122" t="s">
        <v>10</v>
      </c>
      <c r="N51" s="122">
        <f t="shared" si="3"/>
        <v>0</v>
      </c>
      <c r="O51" s="62"/>
    </row>
    <row r="52" spans="1:15" ht="20.25" x14ac:dyDescent="0.35">
      <c r="A52" s="241" t="s">
        <v>57</v>
      </c>
      <c r="B52" s="241"/>
      <c r="C52" s="241"/>
      <c r="D52" s="119">
        <v>0</v>
      </c>
      <c r="E52" s="122" t="s">
        <v>9</v>
      </c>
      <c r="F52" s="122">
        <v>25</v>
      </c>
      <c r="G52" s="122" t="s">
        <v>10</v>
      </c>
      <c r="H52" s="122">
        <f t="shared" si="4"/>
        <v>0</v>
      </c>
      <c r="I52" s="122"/>
      <c r="J52" s="163">
        <f t="shared" si="5"/>
        <v>0</v>
      </c>
      <c r="K52" s="122" t="s">
        <v>9</v>
      </c>
      <c r="L52" s="122">
        <v>75</v>
      </c>
      <c r="M52" s="122" t="s">
        <v>10</v>
      </c>
      <c r="N52" s="122">
        <f t="shared" si="3"/>
        <v>0</v>
      </c>
      <c r="O52" s="63"/>
    </row>
    <row r="53" spans="1:15" ht="20.25" x14ac:dyDescent="0.35">
      <c r="A53" s="241" t="s">
        <v>58</v>
      </c>
      <c r="B53" s="241"/>
      <c r="C53" s="241"/>
      <c r="D53" s="119">
        <v>0</v>
      </c>
      <c r="E53" s="122" t="s">
        <v>9</v>
      </c>
      <c r="F53" s="122">
        <v>12</v>
      </c>
      <c r="G53" s="122" t="s">
        <v>10</v>
      </c>
      <c r="H53" s="122">
        <f t="shared" si="4"/>
        <v>0</v>
      </c>
      <c r="I53" s="122"/>
      <c r="J53" s="163">
        <f t="shared" si="5"/>
        <v>0</v>
      </c>
      <c r="K53" s="122" t="s">
        <v>9</v>
      </c>
      <c r="L53" s="122">
        <v>50</v>
      </c>
      <c r="M53" s="122" t="s">
        <v>10</v>
      </c>
      <c r="N53" s="122">
        <f t="shared" si="3"/>
        <v>0</v>
      </c>
      <c r="O53" s="62"/>
    </row>
    <row r="54" spans="1:15" ht="20.25" x14ac:dyDescent="0.35">
      <c r="A54" s="241" t="s">
        <v>100</v>
      </c>
      <c r="B54" s="241"/>
      <c r="C54" s="241"/>
      <c r="D54" s="119">
        <v>0</v>
      </c>
      <c r="E54" s="122" t="s">
        <v>9</v>
      </c>
      <c r="F54" s="122">
        <v>40</v>
      </c>
      <c r="G54" s="122" t="s">
        <v>10</v>
      </c>
      <c r="H54" s="122">
        <f t="shared" si="4"/>
        <v>0</v>
      </c>
      <c r="I54" s="122"/>
      <c r="J54" s="163">
        <f>ROUNDUP(D54*0.1,0)</f>
        <v>0</v>
      </c>
      <c r="K54" s="122" t="s">
        <v>9</v>
      </c>
      <c r="L54" s="122">
        <v>40</v>
      </c>
      <c r="M54" s="122" t="s">
        <v>10</v>
      </c>
      <c r="N54" s="122">
        <f>IF(J54&gt;32,"0",J54*L54)</f>
        <v>0</v>
      </c>
      <c r="O54" s="63"/>
    </row>
    <row r="55" spans="1:15" ht="20.25" x14ac:dyDescent="0.35">
      <c r="A55" s="241" t="s">
        <v>101</v>
      </c>
      <c r="B55" s="241"/>
      <c r="C55" s="241"/>
      <c r="D55" s="119">
        <v>0</v>
      </c>
      <c r="E55" s="122" t="s">
        <v>9</v>
      </c>
      <c r="F55" s="122">
        <v>240</v>
      </c>
      <c r="G55" s="122" t="s">
        <v>10</v>
      </c>
      <c r="H55" s="122">
        <f t="shared" si="4"/>
        <v>0</v>
      </c>
      <c r="I55" s="122"/>
      <c r="J55" s="163">
        <f>ROUNDUP(D55*0.1,0)</f>
        <v>0</v>
      </c>
      <c r="K55" s="122" t="s">
        <v>9</v>
      </c>
      <c r="L55" s="122">
        <v>240</v>
      </c>
      <c r="M55" s="122" t="s">
        <v>10</v>
      </c>
      <c r="N55" s="122">
        <f>IF(J55&gt;32,"0",J55*L55)</f>
        <v>0</v>
      </c>
      <c r="O55" s="62"/>
    </row>
    <row r="56" spans="1:15" ht="20.25" x14ac:dyDescent="0.35">
      <c r="A56" s="241" t="s">
        <v>102</v>
      </c>
      <c r="B56" s="241"/>
      <c r="C56" s="241"/>
      <c r="D56" s="119">
        <v>0</v>
      </c>
      <c r="E56" s="122" t="s">
        <v>9</v>
      </c>
      <c r="F56" s="122">
        <v>35</v>
      </c>
      <c r="G56" s="122" t="s">
        <v>10</v>
      </c>
      <c r="H56" s="122">
        <f t="shared" si="4"/>
        <v>0</v>
      </c>
      <c r="I56" s="122"/>
      <c r="J56" s="163">
        <f>ROUNDUP(D56*0.1,0)</f>
        <v>0</v>
      </c>
      <c r="K56" s="122" t="s">
        <v>9</v>
      </c>
      <c r="L56" s="122">
        <v>35</v>
      </c>
      <c r="M56" s="122" t="s">
        <v>10</v>
      </c>
      <c r="N56" s="122">
        <f>IF(J56&gt;32,"0",J56*L56)</f>
        <v>0</v>
      </c>
      <c r="O56" s="63"/>
    </row>
    <row r="57" spans="1:15" ht="20.25" x14ac:dyDescent="0.35">
      <c r="A57" s="241" t="s">
        <v>59</v>
      </c>
      <c r="B57" s="241"/>
      <c r="C57" s="241"/>
      <c r="D57" s="119">
        <v>0</v>
      </c>
      <c r="E57" s="122" t="s">
        <v>9</v>
      </c>
      <c r="F57" s="122">
        <v>46</v>
      </c>
      <c r="G57" s="122" t="s">
        <v>10</v>
      </c>
      <c r="H57" s="122">
        <f t="shared" si="4"/>
        <v>0</v>
      </c>
      <c r="I57" s="122"/>
      <c r="J57" s="163">
        <f>ROUNDUP(D57*0.1,0)</f>
        <v>0</v>
      </c>
      <c r="K57" s="122" t="s">
        <v>9</v>
      </c>
      <c r="L57" s="122">
        <v>46</v>
      </c>
      <c r="M57" s="122" t="s">
        <v>10</v>
      </c>
      <c r="N57" s="122">
        <f>IF(J57&gt;32,"0",J57*L57)</f>
        <v>0</v>
      </c>
      <c r="O57" s="62"/>
    </row>
    <row r="58" spans="1:15" ht="20.25" x14ac:dyDescent="0.35">
      <c r="A58" s="241" t="s">
        <v>60</v>
      </c>
      <c r="B58" s="241"/>
      <c r="C58" s="241"/>
      <c r="D58" s="119">
        <v>0</v>
      </c>
      <c r="E58" s="122" t="s">
        <v>9</v>
      </c>
      <c r="F58" s="122">
        <v>160</v>
      </c>
      <c r="G58" s="122" t="s">
        <v>10</v>
      </c>
      <c r="H58" s="122">
        <f t="shared" si="4"/>
        <v>0</v>
      </c>
      <c r="I58" s="122"/>
      <c r="J58" s="163">
        <f>ROUNDUP(D58*0.1,0)</f>
        <v>0</v>
      </c>
      <c r="K58" s="122" t="s">
        <v>9</v>
      </c>
      <c r="L58" s="122">
        <v>160</v>
      </c>
      <c r="M58" s="122" t="s">
        <v>10</v>
      </c>
      <c r="N58" s="122">
        <f>IF(J58&gt;32,"0",J58*L58)</f>
        <v>0</v>
      </c>
      <c r="O58" s="63"/>
    </row>
    <row r="59" spans="1:15" ht="20.25" x14ac:dyDescent="0.35">
      <c r="A59" s="241" t="s">
        <v>61</v>
      </c>
      <c r="B59" s="241"/>
      <c r="C59" s="241"/>
      <c r="D59" s="119">
        <v>0</v>
      </c>
      <c r="E59" s="122" t="s">
        <v>9</v>
      </c>
      <c r="F59" s="122">
        <v>72</v>
      </c>
      <c r="G59" s="122" t="s">
        <v>10</v>
      </c>
      <c r="H59" s="122">
        <f t="shared" si="4"/>
        <v>0</v>
      </c>
      <c r="I59" s="122"/>
      <c r="J59" s="163">
        <f>D59</f>
        <v>0</v>
      </c>
      <c r="K59" s="122" t="s">
        <v>9</v>
      </c>
      <c r="L59" s="122">
        <v>80</v>
      </c>
      <c r="M59" s="122" t="s">
        <v>10</v>
      </c>
      <c r="N59" s="122">
        <f t="shared" si="3"/>
        <v>0</v>
      </c>
      <c r="O59" s="62"/>
    </row>
    <row r="60" spans="1:15" ht="20.25" x14ac:dyDescent="0.35">
      <c r="A60" s="241" t="s">
        <v>62</v>
      </c>
      <c r="B60" s="241"/>
      <c r="C60" s="241"/>
      <c r="D60" s="119">
        <v>0</v>
      </c>
      <c r="E60" s="122" t="s">
        <v>9</v>
      </c>
      <c r="F60" s="122">
        <v>85</v>
      </c>
      <c r="G60" s="122" t="s">
        <v>10</v>
      </c>
      <c r="H60" s="122">
        <f t="shared" si="4"/>
        <v>0</v>
      </c>
      <c r="I60" s="122"/>
      <c r="J60" s="163">
        <f>D60</f>
        <v>0</v>
      </c>
      <c r="K60" s="122" t="s">
        <v>9</v>
      </c>
      <c r="L60" s="122">
        <v>100</v>
      </c>
      <c r="M60" s="122" t="s">
        <v>10</v>
      </c>
      <c r="N60" s="122">
        <f t="shared" si="3"/>
        <v>0</v>
      </c>
      <c r="O60" s="63"/>
    </row>
    <row r="61" spans="1:15" ht="20.25" x14ac:dyDescent="0.35">
      <c r="A61" s="241" t="s">
        <v>63</v>
      </c>
      <c r="B61" s="241"/>
      <c r="C61" s="241"/>
      <c r="D61" s="119">
        <v>0</v>
      </c>
      <c r="E61" s="122" t="s">
        <v>9</v>
      </c>
      <c r="F61" s="122">
        <v>72</v>
      </c>
      <c r="G61" s="122" t="s">
        <v>10</v>
      </c>
      <c r="H61" s="122">
        <f t="shared" si="4"/>
        <v>0</v>
      </c>
      <c r="I61" s="122"/>
      <c r="J61" s="163">
        <f>D61</f>
        <v>0</v>
      </c>
      <c r="K61" s="122" t="s">
        <v>9</v>
      </c>
      <c r="L61" s="122">
        <v>87</v>
      </c>
      <c r="M61" s="122" t="s">
        <v>10</v>
      </c>
      <c r="N61" s="122">
        <f t="shared" si="3"/>
        <v>0</v>
      </c>
      <c r="O61" s="62"/>
    </row>
    <row r="62" spans="1:15" ht="20.25" x14ac:dyDescent="0.35">
      <c r="A62" s="242" t="s">
        <v>31</v>
      </c>
      <c r="B62" s="242"/>
      <c r="C62" s="242"/>
      <c r="D62" s="119">
        <v>0</v>
      </c>
      <c r="E62" s="122" t="s">
        <v>9</v>
      </c>
      <c r="F62" s="122">
        <v>1.6</v>
      </c>
      <c r="G62" s="122" t="s">
        <v>10</v>
      </c>
      <c r="H62" s="122">
        <f t="shared" si="4"/>
        <v>0</v>
      </c>
      <c r="I62" s="122"/>
      <c r="J62" s="163">
        <f>ROUNDUP(D62*0.1,0)</f>
        <v>0</v>
      </c>
      <c r="K62" s="122" t="s">
        <v>9</v>
      </c>
      <c r="L62" s="122">
        <v>2</v>
      </c>
      <c r="M62" s="122" t="s">
        <v>10</v>
      </c>
      <c r="N62" s="122">
        <f>IF(J62&gt;32,"0",J62*L62)</f>
        <v>0</v>
      </c>
      <c r="O62" s="63"/>
    </row>
    <row r="63" spans="1:15" ht="20.25" x14ac:dyDescent="0.35">
      <c r="A63" s="241" t="s">
        <v>64</v>
      </c>
      <c r="B63" s="241"/>
      <c r="C63" s="241"/>
      <c r="D63" s="119">
        <v>0</v>
      </c>
      <c r="E63" s="122" t="s">
        <v>9</v>
      </c>
      <c r="F63" s="122">
        <v>85</v>
      </c>
      <c r="G63" s="122" t="s">
        <v>10</v>
      </c>
      <c r="H63" s="122">
        <f t="shared" si="4"/>
        <v>0</v>
      </c>
      <c r="I63" s="122"/>
      <c r="J63" s="163">
        <f>D63</f>
        <v>0</v>
      </c>
      <c r="K63" s="122" t="s">
        <v>9</v>
      </c>
      <c r="L63" s="122">
        <v>100</v>
      </c>
      <c r="M63" s="122" t="s">
        <v>10</v>
      </c>
      <c r="N63" s="122">
        <f t="shared" si="3"/>
        <v>0</v>
      </c>
      <c r="O63" s="62"/>
    </row>
    <row r="64" spans="1:15" ht="20.25" x14ac:dyDescent="0.35">
      <c r="A64" s="242" t="s">
        <v>31</v>
      </c>
      <c r="B64" s="242"/>
      <c r="C64" s="242"/>
      <c r="D64" s="119">
        <v>0</v>
      </c>
      <c r="E64" s="122" t="s">
        <v>9</v>
      </c>
      <c r="F64" s="122">
        <v>1.6</v>
      </c>
      <c r="G64" s="122" t="s">
        <v>10</v>
      </c>
      <c r="H64" s="122">
        <f t="shared" si="4"/>
        <v>0</v>
      </c>
      <c r="I64" s="122"/>
      <c r="J64" s="163">
        <f>ROUNDUP(D64*0.1,0)</f>
        <v>0</v>
      </c>
      <c r="K64" s="122" t="s">
        <v>9</v>
      </c>
      <c r="L64" s="122">
        <v>2</v>
      </c>
      <c r="M64" s="122" t="s">
        <v>10</v>
      </c>
      <c r="N64" s="122">
        <f>IF(J64&gt;32,"0",J64*L64)</f>
        <v>0</v>
      </c>
      <c r="O64" s="63"/>
    </row>
    <row r="65" spans="1:22" ht="20.25" x14ac:dyDescent="0.35">
      <c r="A65" s="241" t="s">
        <v>65</v>
      </c>
      <c r="B65" s="241"/>
      <c r="C65" s="241"/>
      <c r="D65" s="119">
        <v>0</v>
      </c>
      <c r="E65" s="122" t="s">
        <v>9</v>
      </c>
      <c r="F65" s="122">
        <v>145</v>
      </c>
      <c r="G65" s="122" t="s">
        <v>10</v>
      </c>
      <c r="H65" s="122">
        <f t="shared" si="4"/>
        <v>0</v>
      </c>
      <c r="I65" s="122"/>
      <c r="J65" s="163">
        <f>D65</f>
        <v>0</v>
      </c>
      <c r="K65" s="122" t="s">
        <v>9</v>
      </c>
      <c r="L65" s="122">
        <v>215</v>
      </c>
      <c r="M65" s="122" t="s">
        <v>10</v>
      </c>
      <c r="N65" s="122">
        <f t="shared" si="3"/>
        <v>0</v>
      </c>
      <c r="O65" s="62"/>
    </row>
    <row r="66" spans="1:22" ht="20.25" x14ac:dyDescent="0.35">
      <c r="A66" s="242" t="s">
        <v>31</v>
      </c>
      <c r="B66" s="242"/>
      <c r="C66" s="242"/>
      <c r="D66" s="119">
        <v>0</v>
      </c>
      <c r="E66" s="122" t="s">
        <v>9</v>
      </c>
      <c r="F66" s="122">
        <v>1.6</v>
      </c>
      <c r="G66" s="122" t="s">
        <v>10</v>
      </c>
      <c r="H66" s="122">
        <f t="shared" si="4"/>
        <v>0</v>
      </c>
      <c r="I66" s="122"/>
      <c r="J66" s="163">
        <f>ROUNDUP(D66*0.1,0)</f>
        <v>0</v>
      </c>
      <c r="K66" s="122" t="s">
        <v>9</v>
      </c>
      <c r="L66" s="122">
        <v>2</v>
      </c>
      <c r="M66" s="122" t="s">
        <v>10</v>
      </c>
      <c r="N66" s="122">
        <f>IF(J66&gt;32,"0",J66*L66)</f>
        <v>0</v>
      </c>
      <c r="O66" s="63"/>
    </row>
    <row r="67" spans="1:22" ht="20.25" x14ac:dyDescent="0.35">
      <c r="A67" s="241" t="s">
        <v>66</v>
      </c>
      <c r="B67" s="241"/>
      <c r="C67" s="241"/>
      <c r="D67" s="119">
        <v>0</v>
      </c>
      <c r="E67" s="122" t="s">
        <v>9</v>
      </c>
      <c r="F67" s="122">
        <v>143</v>
      </c>
      <c r="G67" s="122" t="s">
        <v>10</v>
      </c>
      <c r="H67" s="122">
        <f t="shared" si="4"/>
        <v>0</v>
      </c>
      <c r="I67" s="122"/>
      <c r="J67" s="163">
        <f>D67</f>
        <v>0</v>
      </c>
      <c r="K67" s="122" t="s">
        <v>9</v>
      </c>
      <c r="L67" s="122">
        <v>243</v>
      </c>
      <c r="M67" s="122" t="s">
        <v>10</v>
      </c>
      <c r="N67" s="122">
        <f t="shared" si="3"/>
        <v>0</v>
      </c>
      <c r="O67" s="62"/>
    </row>
    <row r="68" spans="1:22" ht="20.25" x14ac:dyDescent="0.35">
      <c r="A68" s="242" t="s">
        <v>31</v>
      </c>
      <c r="B68" s="242"/>
      <c r="C68" s="242"/>
      <c r="D68" s="119">
        <v>0</v>
      </c>
      <c r="E68" s="122" t="s">
        <v>9</v>
      </c>
      <c r="F68" s="122">
        <v>1.6</v>
      </c>
      <c r="G68" s="122" t="s">
        <v>10</v>
      </c>
      <c r="H68" s="122">
        <f t="shared" si="4"/>
        <v>0</v>
      </c>
      <c r="I68" s="122"/>
      <c r="J68" s="163">
        <f>ROUNDUP(D68*0.1,0)</f>
        <v>0</v>
      </c>
      <c r="K68" s="122" t="s">
        <v>9</v>
      </c>
      <c r="L68" s="122">
        <v>2</v>
      </c>
      <c r="M68" s="122" t="s">
        <v>10</v>
      </c>
      <c r="N68" s="122">
        <f>IF(J68&gt;32,"0",J68*L68)</f>
        <v>0</v>
      </c>
      <c r="O68" s="63"/>
    </row>
    <row r="69" spans="1:22" ht="20.25" x14ac:dyDescent="0.35">
      <c r="A69" s="181" t="s">
        <v>67</v>
      </c>
      <c r="B69" s="182"/>
      <c r="C69" s="183"/>
      <c r="D69" s="120">
        <v>0</v>
      </c>
      <c r="E69" s="122" t="s">
        <v>9</v>
      </c>
      <c r="F69" s="122">
        <v>300</v>
      </c>
      <c r="G69" s="122" t="s">
        <v>10</v>
      </c>
      <c r="H69" s="122">
        <f t="shared" ref="H69" si="6">IF(D69&gt;574, "0", D69*F69)</f>
        <v>0</v>
      </c>
      <c r="I69" s="138"/>
      <c r="J69" s="164">
        <f>D69</f>
        <v>0</v>
      </c>
      <c r="K69" s="122" t="s">
        <v>9</v>
      </c>
      <c r="L69" s="122">
        <v>350</v>
      </c>
      <c r="M69" s="122" t="s">
        <v>10</v>
      </c>
      <c r="N69" s="138">
        <f t="shared" ref="N69" si="7">(J69*L69)</f>
        <v>0</v>
      </c>
      <c r="O69" s="63"/>
    </row>
    <row r="70" spans="1:22" ht="20.25" x14ac:dyDescent="0.35">
      <c r="A70" s="243" t="s">
        <v>68</v>
      </c>
      <c r="B70" s="243"/>
      <c r="C70" s="243"/>
      <c r="D70" s="119">
        <v>0</v>
      </c>
      <c r="E70" s="122" t="s">
        <v>9</v>
      </c>
      <c r="F70" s="119"/>
      <c r="G70" s="122" t="s">
        <v>10</v>
      </c>
      <c r="H70" s="122">
        <f t="shared" si="4"/>
        <v>0</v>
      </c>
      <c r="I70" s="122"/>
      <c r="J70" s="163">
        <f>ROUNDUP(D70*0.1,0)</f>
        <v>0</v>
      </c>
      <c r="K70" s="122" t="s">
        <v>9</v>
      </c>
      <c r="L70" s="119"/>
      <c r="M70" s="122" t="s">
        <v>10</v>
      </c>
      <c r="N70" s="122">
        <f t="shared" ref="N70:N72" si="8">(J70*L70)</f>
        <v>0</v>
      </c>
      <c r="O70" s="63" t="s">
        <v>14</v>
      </c>
    </row>
    <row r="71" spans="1:22" ht="20.25" x14ac:dyDescent="0.35">
      <c r="A71" s="243" t="s">
        <v>69</v>
      </c>
      <c r="B71" s="243"/>
      <c r="C71" s="243"/>
      <c r="D71" s="119">
        <v>0</v>
      </c>
      <c r="E71" s="122" t="s">
        <v>9</v>
      </c>
      <c r="F71" s="119"/>
      <c r="G71" s="122" t="s">
        <v>10</v>
      </c>
      <c r="H71" s="122">
        <f t="shared" si="4"/>
        <v>0</v>
      </c>
      <c r="I71" s="122"/>
      <c r="J71" s="163">
        <f>ROUNDUP(D71*0.1,0)</f>
        <v>0</v>
      </c>
      <c r="K71" s="122" t="s">
        <v>9</v>
      </c>
      <c r="L71" s="119"/>
      <c r="M71" s="122" t="s">
        <v>10</v>
      </c>
      <c r="N71" s="122">
        <f t="shared" si="8"/>
        <v>0</v>
      </c>
      <c r="O71" s="62" t="s">
        <v>14</v>
      </c>
    </row>
    <row r="72" spans="1:22" ht="20.25" x14ac:dyDescent="0.35">
      <c r="A72" s="243" t="s">
        <v>69</v>
      </c>
      <c r="B72" s="243"/>
      <c r="C72" s="243"/>
      <c r="D72" s="119">
        <v>0</v>
      </c>
      <c r="E72" s="122" t="s">
        <v>9</v>
      </c>
      <c r="F72" s="119"/>
      <c r="G72" s="122" t="s">
        <v>10</v>
      </c>
      <c r="H72" s="122">
        <f t="shared" si="4"/>
        <v>0</v>
      </c>
      <c r="I72" s="122"/>
      <c r="J72" s="163">
        <f>ROUNDUP(D72*0.1,0)</f>
        <v>0</v>
      </c>
      <c r="K72" s="122" t="s">
        <v>9</v>
      </c>
      <c r="L72" s="119"/>
      <c r="M72" s="122" t="s">
        <v>10</v>
      </c>
      <c r="N72" s="122">
        <f t="shared" si="8"/>
        <v>0</v>
      </c>
      <c r="O72" s="63" t="s">
        <v>14</v>
      </c>
    </row>
    <row r="73" spans="1:22" x14ac:dyDescent="0.3">
      <c r="A73" s="14"/>
      <c r="B73" s="14"/>
      <c r="C73" s="14"/>
      <c r="D73" s="14"/>
      <c r="E73" s="14"/>
      <c r="F73" s="14"/>
      <c r="G73" s="14"/>
      <c r="H73" s="14"/>
      <c r="I73" s="14"/>
      <c r="J73" s="14"/>
      <c r="K73" s="14"/>
      <c r="L73" s="14"/>
      <c r="M73" s="14"/>
      <c r="N73" s="14"/>
      <c r="O73" s="14"/>
    </row>
    <row r="74" spans="1:22" ht="20.25" x14ac:dyDescent="0.35">
      <c r="A74" s="7" t="s">
        <v>70</v>
      </c>
      <c r="B74" s="7"/>
      <c r="D74" s="7"/>
      <c r="E74" s="7"/>
      <c r="F74" s="170" t="s">
        <v>71</v>
      </c>
      <c r="G74" s="170"/>
      <c r="H74" s="87">
        <f>SUM(H11:H72)</f>
        <v>200</v>
      </c>
      <c r="I74" s="7"/>
      <c r="J74" s="10"/>
      <c r="K74" s="9"/>
      <c r="L74" s="171" t="s">
        <v>72</v>
      </c>
      <c r="M74" s="171"/>
      <c r="N74" s="86">
        <f>SUM(N11:N72)</f>
        <v>200</v>
      </c>
      <c r="O74" s="7"/>
    </row>
    <row r="75" spans="1:22" s="35" customFormat="1" ht="20.25" x14ac:dyDescent="0.35">
      <c r="A75" s="7"/>
      <c r="B75" s="7"/>
      <c r="C75" s="7"/>
      <c r="D75" s="7"/>
      <c r="E75" s="17"/>
      <c r="F75" s="9"/>
      <c r="G75" s="7"/>
      <c r="H75" s="9"/>
      <c r="I75" s="7"/>
      <c r="J75" s="7"/>
      <c r="K75" s="9"/>
      <c r="L75" s="9"/>
      <c r="M75" s="7"/>
      <c r="N75" s="7"/>
      <c r="O75" s="9"/>
      <c r="P75" s="10"/>
      <c r="Q75" s="7"/>
      <c r="R75" s="9"/>
      <c r="S75" s="7"/>
      <c r="T75" s="7"/>
      <c r="U75" s="9"/>
      <c r="V75" s="7"/>
    </row>
    <row r="76" spans="1:22" s="35" customFormat="1" ht="20.25" x14ac:dyDescent="0.35">
      <c r="A76" s="7"/>
      <c r="B76" s="7"/>
      <c r="C76" s="7"/>
      <c r="D76" s="7"/>
      <c r="E76" s="17"/>
      <c r="F76" s="9"/>
      <c r="G76" s="7"/>
      <c r="H76" s="9"/>
      <c r="I76" s="7"/>
      <c r="J76" s="7"/>
      <c r="K76" s="9"/>
      <c r="L76" s="9"/>
      <c r="M76" s="7"/>
      <c r="N76" s="7"/>
      <c r="O76" s="9"/>
      <c r="P76" s="10"/>
      <c r="Q76" s="7"/>
      <c r="R76" s="9"/>
      <c r="S76" s="7"/>
      <c r="T76" s="7"/>
      <c r="U76" s="9"/>
      <c r="V76" s="7"/>
    </row>
    <row r="77" spans="1:22" s="35" customFormat="1" ht="20.25" x14ac:dyDescent="0.35">
      <c r="A77" s="7"/>
      <c r="B77" s="7"/>
      <c r="C77" s="7"/>
      <c r="D77" s="7"/>
      <c r="E77" s="17"/>
      <c r="F77" s="9"/>
      <c r="G77" s="7"/>
      <c r="H77" s="9"/>
      <c r="I77" s="7"/>
      <c r="J77" s="7"/>
      <c r="K77" s="9"/>
      <c r="L77" s="9"/>
      <c r="M77" s="7"/>
      <c r="N77" s="7"/>
      <c r="O77" s="9"/>
      <c r="P77" s="10"/>
    </row>
    <row r="78" spans="1:22" s="35" customFormat="1" ht="20.25" x14ac:dyDescent="0.35">
      <c r="A78" s="7"/>
      <c r="C78" s="12" t="s">
        <v>73</v>
      </c>
      <c r="E78" s="75">
        <v>0</v>
      </c>
      <c r="F78" s="152" cm="1">
        <f t="array" ref="F78">IF(ISBLANK(CELL), 0, 0)</f>
        <v>0</v>
      </c>
      <c r="G78" s="9" t="s">
        <v>74</v>
      </c>
      <c r="H78" s="7" t="s">
        <v>134</v>
      </c>
      <c r="I78" s="11">
        <f>N74</f>
        <v>200</v>
      </c>
      <c r="J78" s="7" t="s">
        <v>6</v>
      </c>
      <c r="K78" s="27" t="s">
        <v>10</v>
      </c>
      <c r="L78" s="57" t="s">
        <v>76</v>
      </c>
      <c r="M78" s="57"/>
      <c r="O78" s="74">
        <f>(F78/60)*I78</f>
        <v>0</v>
      </c>
      <c r="P78" s="22" t="s">
        <v>77</v>
      </c>
    </row>
    <row r="79" spans="1:22" s="35" customFormat="1" ht="20.25" x14ac:dyDescent="0.35">
      <c r="A79" s="7"/>
      <c r="B79" s="7"/>
      <c r="C79" s="12"/>
      <c r="D79" s="7"/>
      <c r="E79" s="17"/>
      <c r="F79" s="9"/>
      <c r="G79" s="7"/>
      <c r="H79" s="9"/>
      <c r="I79" s="7"/>
      <c r="J79" s="7"/>
      <c r="K79" s="9"/>
      <c r="L79" s="9"/>
      <c r="M79" s="21"/>
      <c r="N79" s="7"/>
      <c r="O79" s="9"/>
      <c r="P79" s="10"/>
    </row>
    <row r="85" spans="4:16" ht="30" customHeight="1" x14ac:dyDescent="0.35">
      <c r="D85" s="98"/>
      <c r="E85" s="96"/>
      <c r="F85" s="96"/>
      <c r="G85" s="204" t="s">
        <v>71</v>
      </c>
      <c r="H85" s="204"/>
      <c r="I85" s="204"/>
      <c r="J85" s="95"/>
      <c r="K85" s="97">
        <f>H74</f>
        <v>200</v>
      </c>
      <c r="L85" s="96" t="s">
        <v>6</v>
      </c>
      <c r="M85" s="96"/>
      <c r="N85" s="99"/>
      <c r="O85" s="9"/>
      <c r="P85" s="10"/>
    </row>
    <row r="86" spans="4:16" ht="20.25" x14ac:dyDescent="0.35">
      <c r="D86" s="100"/>
      <c r="E86" s="35"/>
      <c r="F86" s="35"/>
      <c r="G86" s="188" t="s">
        <v>78</v>
      </c>
      <c r="H86" s="188"/>
      <c r="I86" s="188"/>
      <c r="J86" s="30" t="s">
        <v>14</v>
      </c>
      <c r="K86" s="24">
        <v>24</v>
      </c>
      <c r="L86" s="7" t="s">
        <v>79</v>
      </c>
      <c r="M86" s="7"/>
      <c r="N86" s="101"/>
      <c r="O86" s="9"/>
      <c r="P86" s="10"/>
    </row>
    <row r="87" spans="4:16" ht="20.25" x14ac:dyDescent="0.35">
      <c r="D87" s="100"/>
      <c r="E87" s="29"/>
      <c r="F87" s="29"/>
      <c r="G87" s="7" t="s">
        <v>80</v>
      </c>
      <c r="H87" s="30"/>
      <c r="I87" s="30"/>
      <c r="J87" s="102" t="s">
        <v>10</v>
      </c>
      <c r="K87" s="25">
        <f>K85*K86</f>
        <v>4800</v>
      </c>
      <c r="L87" s="26" t="s">
        <v>77</v>
      </c>
      <c r="M87" s="7"/>
      <c r="N87" s="101"/>
      <c r="O87" s="9"/>
      <c r="P87" s="10"/>
    </row>
    <row r="88" spans="4:16" ht="20.25" x14ac:dyDescent="0.35">
      <c r="D88" s="100"/>
      <c r="E88" s="29"/>
      <c r="F88" s="29"/>
      <c r="G88" s="7" t="s">
        <v>81</v>
      </c>
      <c r="H88" s="30"/>
      <c r="I88" s="30"/>
      <c r="J88" s="102" t="s">
        <v>82</v>
      </c>
      <c r="K88" s="58">
        <f>ROUND(O78,0)</f>
        <v>0</v>
      </c>
      <c r="L88" s="26" t="s">
        <v>77</v>
      </c>
      <c r="M88" s="7"/>
      <c r="N88" s="103"/>
      <c r="O88" s="9"/>
      <c r="P88" s="10"/>
    </row>
    <row r="89" spans="4:16" ht="20.25" x14ac:dyDescent="0.35">
      <c r="D89" s="100"/>
      <c r="E89" s="29"/>
      <c r="F89" s="29"/>
      <c r="G89" s="7" t="s">
        <v>83</v>
      </c>
      <c r="H89" s="30"/>
      <c r="I89" s="30"/>
      <c r="J89" s="102" t="s">
        <v>10</v>
      </c>
      <c r="K89" s="25">
        <f>K87+K88</f>
        <v>4800</v>
      </c>
      <c r="L89" s="26" t="s">
        <v>77</v>
      </c>
      <c r="M89" s="104">
        <v>1</v>
      </c>
      <c r="N89" s="103"/>
      <c r="O89" s="9"/>
      <c r="P89" s="10"/>
    </row>
    <row r="90" spans="4:16" ht="20.25" x14ac:dyDescent="0.35">
      <c r="D90" s="100"/>
      <c r="E90" s="29"/>
      <c r="F90" s="29"/>
      <c r="G90" s="7" t="s">
        <v>84</v>
      </c>
      <c r="H90" s="30"/>
      <c r="I90" s="30"/>
      <c r="J90" s="102" t="s">
        <v>82</v>
      </c>
      <c r="K90" s="126">
        <v>0</v>
      </c>
      <c r="L90" s="7" t="s">
        <v>85</v>
      </c>
      <c r="M90" s="104"/>
      <c r="N90" s="101"/>
      <c r="O90" s="9"/>
      <c r="P90" s="10"/>
    </row>
    <row r="91" spans="4:16" ht="20.25" x14ac:dyDescent="0.35">
      <c r="D91" s="100"/>
      <c r="E91" s="7"/>
      <c r="F91" s="7"/>
      <c r="G91" s="7" t="s">
        <v>86</v>
      </c>
      <c r="H91" s="93"/>
      <c r="I91" s="93"/>
      <c r="J91" s="102" t="s">
        <v>10</v>
      </c>
      <c r="K91" s="25">
        <f>SUM($K89+($K89*(K90/100)))</f>
        <v>4800</v>
      </c>
      <c r="L91" s="7" t="s">
        <v>77</v>
      </c>
      <c r="M91" s="7"/>
      <c r="N91" s="101"/>
      <c r="O91" s="45"/>
      <c r="P91" s="10"/>
    </row>
    <row r="92" spans="4:16" ht="20.25" x14ac:dyDescent="0.35">
      <c r="D92" s="100"/>
      <c r="E92" s="7"/>
      <c r="F92" s="7"/>
      <c r="G92" s="7" t="s">
        <v>87</v>
      </c>
      <c r="H92" s="94"/>
      <c r="I92" s="94"/>
      <c r="J92" s="28" t="s">
        <v>88</v>
      </c>
      <c r="K92" s="58">
        <v>1000</v>
      </c>
      <c r="L92" s="7" t="s">
        <v>79</v>
      </c>
      <c r="M92" s="7"/>
      <c r="N92" s="101"/>
      <c r="O92" s="59"/>
      <c r="P92" s="10"/>
    </row>
    <row r="93" spans="4:16" ht="20.25" x14ac:dyDescent="0.35">
      <c r="D93" s="105"/>
      <c r="E93" s="50"/>
      <c r="F93" s="50"/>
      <c r="G93" s="203"/>
      <c r="H93" s="203"/>
      <c r="I93" s="203"/>
      <c r="J93" s="51"/>
      <c r="K93" s="52"/>
      <c r="L93" s="50"/>
      <c r="M93" s="50"/>
      <c r="N93" s="106"/>
      <c r="O93" s="59"/>
      <c r="P93" s="10"/>
    </row>
    <row r="94" spans="4:16" ht="20.25" x14ac:dyDescent="0.35">
      <c r="D94" s="107"/>
      <c r="E94" s="108"/>
      <c r="F94" s="108"/>
      <c r="G94" s="201" t="s">
        <v>89</v>
      </c>
      <c r="H94" s="201"/>
      <c r="I94" s="109"/>
      <c r="J94" s="189" t="s">
        <v>10</v>
      </c>
      <c r="K94" s="190">
        <f>ROUNDUP(K91/1000,0)</f>
        <v>5</v>
      </c>
      <c r="L94" s="209" t="s">
        <v>90</v>
      </c>
      <c r="M94" s="108"/>
      <c r="N94" s="110"/>
      <c r="O94" s="45"/>
      <c r="P94" s="10"/>
    </row>
    <row r="95" spans="4:16" ht="20.25" x14ac:dyDescent="0.35">
      <c r="D95" s="111"/>
      <c r="E95" s="108"/>
      <c r="F95" s="108"/>
      <c r="G95" s="201"/>
      <c r="H95" s="201"/>
      <c r="I95" s="109"/>
      <c r="J95" s="189"/>
      <c r="K95" s="191"/>
      <c r="L95" s="209"/>
      <c r="M95" s="108"/>
      <c r="N95" s="110"/>
      <c r="O95" s="9"/>
      <c r="P95" s="10"/>
    </row>
    <row r="96" spans="4:16" ht="20.25" x14ac:dyDescent="0.35">
      <c r="D96" s="112"/>
      <c r="E96" s="113"/>
      <c r="F96" s="113"/>
      <c r="G96" s="202"/>
      <c r="H96" s="202"/>
      <c r="I96" s="114"/>
      <c r="J96" s="115"/>
      <c r="K96" s="116"/>
      <c r="L96" s="116"/>
      <c r="M96" s="117"/>
      <c r="N96" s="118"/>
      <c r="O96" s="9"/>
      <c r="P96" s="10"/>
    </row>
    <row r="97" spans="4:16" ht="20.25" x14ac:dyDescent="0.35">
      <c r="D97" s="46"/>
      <c r="E97" s="46"/>
      <c r="F97" s="46"/>
      <c r="G97" s="46"/>
      <c r="H97" s="46"/>
      <c r="I97" s="46"/>
      <c r="J97" s="46"/>
      <c r="K97" s="47"/>
      <c r="L97" s="48"/>
      <c r="M97" s="48"/>
      <c r="N97" s="49"/>
      <c r="O97" s="9"/>
      <c r="P97" s="10"/>
    </row>
    <row r="98" spans="4:16" ht="20.25" x14ac:dyDescent="0.35">
      <c r="D98" s="46"/>
      <c r="E98" s="46"/>
      <c r="F98" s="46"/>
      <c r="G98" s="46"/>
      <c r="H98" s="46"/>
      <c r="I98" s="46"/>
      <c r="J98" s="46"/>
      <c r="K98" s="47"/>
      <c r="L98" s="48"/>
      <c r="M98" s="48"/>
      <c r="N98" s="49"/>
      <c r="O98" s="9"/>
      <c r="P98" s="10"/>
    </row>
    <row r="99" spans="4:16" ht="20.25" x14ac:dyDescent="0.35">
      <c r="D99" s="46"/>
      <c r="E99" s="46"/>
      <c r="F99" s="46"/>
      <c r="G99" s="46"/>
      <c r="H99" s="46"/>
      <c r="I99" s="46"/>
      <c r="J99" s="46"/>
      <c r="K99" s="47"/>
      <c r="L99" s="48"/>
      <c r="M99" s="48"/>
      <c r="N99" s="49"/>
      <c r="O99" s="9"/>
      <c r="P99" s="10"/>
    </row>
    <row r="100" spans="4:16" ht="20.25" x14ac:dyDescent="0.35">
      <c r="D100" s="46"/>
      <c r="E100" s="46"/>
      <c r="F100" s="46"/>
      <c r="G100" s="46"/>
      <c r="H100" s="46"/>
      <c r="I100" s="46"/>
      <c r="J100" s="46"/>
      <c r="K100" s="47"/>
      <c r="L100" s="48"/>
      <c r="M100" s="48"/>
      <c r="N100" s="49"/>
      <c r="O100" s="9"/>
      <c r="P100" s="10"/>
    </row>
    <row r="101" spans="4:16" ht="20.25" x14ac:dyDescent="0.35">
      <c r="D101" s="46"/>
      <c r="E101" s="46"/>
      <c r="F101" s="46"/>
      <c r="G101" s="46"/>
      <c r="H101" s="46"/>
      <c r="I101" s="46"/>
      <c r="J101" s="46"/>
      <c r="K101" s="47"/>
      <c r="L101" s="48"/>
      <c r="M101" s="48"/>
      <c r="N101" s="49"/>
      <c r="O101" s="9"/>
      <c r="P101" s="10"/>
    </row>
    <row r="102" spans="4:16" ht="20.25" x14ac:dyDescent="0.3">
      <c r="D102" s="205" t="s">
        <v>135</v>
      </c>
      <c r="E102" s="205"/>
      <c r="F102" s="205"/>
      <c r="G102" s="205"/>
      <c r="H102" s="205"/>
      <c r="I102" s="205"/>
      <c r="J102" s="205"/>
      <c r="K102" s="205"/>
      <c r="L102" s="205"/>
      <c r="M102" s="205"/>
      <c r="N102" s="205"/>
      <c r="O102" s="60"/>
      <c r="P102" s="60"/>
    </row>
    <row r="103" spans="4:16" ht="20.25" x14ac:dyDescent="0.3">
      <c r="D103" s="198" t="s">
        <v>92</v>
      </c>
      <c r="E103" s="198"/>
      <c r="F103" s="198"/>
      <c r="G103" s="198"/>
      <c r="H103" s="198"/>
      <c r="I103" s="198"/>
      <c r="J103" s="198"/>
      <c r="K103" s="198"/>
      <c r="L103" s="198"/>
      <c r="M103" s="198"/>
      <c r="N103" s="198"/>
      <c r="O103" s="61"/>
      <c r="P103" s="61"/>
    </row>
    <row r="104" spans="4:16" ht="20.25" x14ac:dyDescent="0.3">
      <c r="D104" s="199" t="s">
        <v>93</v>
      </c>
      <c r="E104" s="199"/>
      <c r="F104" s="199"/>
      <c r="G104" s="199"/>
      <c r="H104" s="199"/>
      <c r="I104" s="199"/>
      <c r="J104" s="199"/>
      <c r="K104" s="199"/>
      <c r="L104" s="199"/>
      <c r="M104" s="199"/>
      <c r="N104" s="199"/>
      <c r="O104" s="61"/>
      <c r="P104" s="61"/>
    </row>
    <row r="105" spans="4:16" ht="20.25" x14ac:dyDescent="0.3">
      <c r="O105" s="61"/>
      <c r="P105" s="61"/>
    </row>
    <row r="106" spans="4:16" ht="20.25" x14ac:dyDescent="0.35">
      <c r="D106" s="200" t="str">
        <f ca="1">("©")&amp;TEXT(TODAY(), "YYYY ")&amp;TEXT(TODAY(),"YY")&amp;_xlfn.ISOWEEKNUM(TODAY())&amp;WEEKDAY(TODAY()-1)</f>
        <v>©2025 25323</v>
      </c>
      <c r="E106" s="200"/>
      <c r="F106" s="200"/>
      <c r="G106" s="200"/>
      <c r="H106" s="200"/>
      <c r="I106" s="200"/>
      <c r="J106" s="200"/>
      <c r="K106" s="200"/>
      <c r="L106" s="200"/>
      <c r="M106" s="200"/>
      <c r="N106" s="200"/>
      <c r="O106" s="9"/>
      <c r="P106" s="9"/>
    </row>
    <row r="107" spans="4:16" ht="20.25" x14ac:dyDescent="0.35">
      <c r="D107" s="7"/>
      <c r="E107" s="17"/>
      <c r="F107" s="9"/>
      <c r="G107" s="7"/>
      <c r="H107" s="9"/>
      <c r="I107" s="7"/>
      <c r="J107" s="7"/>
      <c r="K107" s="9"/>
      <c r="L107" s="9"/>
      <c r="M107" s="7"/>
      <c r="N107" s="7"/>
      <c r="O107" s="9"/>
      <c r="P107" s="10"/>
    </row>
  </sheetData>
  <mergeCells count="85">
    <mergeCell ref="A69:C69"/>
    <mergeCell ref="G85:I85"/>
    <mergeCell ref="G86:I86"/>
    <mergeCell ref="G93:I93"/>
    <mergeCell ref="J94:J95"/>
    <mergeCell ref="K94:K95"/>
    <mergeCell ref="G94:H96"/>
    <mergeCell ref="D102:N102"/>
    <mergeCell ref="D103:N103"/>
    <mergeCell ref="D104:N104"/>
    <mergeCell ref="D106:N106"/>
    <mergeCell ref="L94:L95"/>
    <mergeCell ref="A71:C71"/>
    <mergeCell ref="A72:C72"/>
    <mergeCell ref="J8:N8"/>
    <mergeCell ref="A13:C13"/>
    <mergeCell ref="A12:C12"/>
    <mergeCell ref="A14:C14"/>
    <mergeCell ref="A15:C15"/>
    <mergeCell ref="A16:C16"/>
    <mergeCell ref="A17:C17"/>
    <mergeCell ref="A18:C18"/>
    <mergeCell ref="A19:C19"/>
    <mergeCell ref="A20:C20"/>
    <mergeCell ref="A21:C21"/>
    <mergeCell ref="A22:C22"/>
    <mergeCell ref="A41:C41"/>
    <mergeCell ref="A42:C42"/>
    <mergeCell ref="A43:C43"/>
    <mergeCell ref="A44:C44"/>
    <mergeCell ref="A36:C36"/>
    <mergeCell ref="A37:C37"/>
    <mergeCell ref="A38:C38"/>
    <mergeCell ref="A39:C39"/>
    <mergeCell ref="A40:C40"/>
    <mergeCell ref="A46:C46"/>
    <mergeCell ref="A47:C47"/>
    <mergeCell ref="A48:C48"/>
    <mergeCell ref="A49:C49"/>
    <mergeCell ref="A50:C50"/>
    <mergeCell ref="A51:C51"/>
    <mergeCell ref="A52:C52"/>
    <mergeCell ref="A53:C53"/>
    <mergeCell ref="A66:C66"/>
    <mergeCell ref="A67:C67"/>
    <mergeCell ref="A54:C54"/>
    <mergeCell ref="A55:C55"/>
    <mergeCell ref="A63:C63"/>
    <mergeCell ref="A64:C64"/>
    <mergeCell ref="A65:C65"/>
    <mergeCell ref="A56:C56"/>
    <mergeCell ref="A57:C57"/>
    <mergeCell ref="A58:C58"/>
    <mergeCell ref="A59:C59"/>
    <mergeCell ref="A60:C60"/>
    <mergeCell ref="A1:C2"/>
    <mergeCell ref="A4:C5"/>
    <mergeCell ref="B7:C7"/>
    <mergeCell ref="D4:N4"/>
    <mergeCell ref="D5:N5"/>
    <mergeCell ref="D1:N1"/>
    <mergeCell ref="D2:N2"/>
    <mergeCell ref="A8:C8"/>
    <mergeCell ref="D8:H8"/>
    <mergeCell ref="A26:C26"/>
    <mergeCell ref="A27:C27"/>
    <mergeCell ref="A28:C28"/>
    <mergeCell ref="A11:C11"/>
    <mergeCell ref="A23:C23"/>
    <mergeCell ref="A45:C45"/>
    <mergeCell ref="A24:C24"/>
    <mergeCell ref="F74:G74"/>
    <mergeCell ref="L74:M74"/>
    <mergeCell ref="A25:C25"/>
    <mergeCell ref="A29:C29"/>
    <mergeCell ref="A30:C30"/>
    <mergeCell ref="A31:C31"/>
    <mergeCell ref="A32:C32"/>
    <mergeCell ref="A33:C33"/>
    <mergeCell ref="A34:C34"/>
    <mergeCell ref="A35:C35"/>
    <mergeCell ref="A68:C68"/>
    <mergeCell ref="A70:C70"/>
    <mergeCell ref="A61:C61"/>
    <mergeCell ref="A62:C62"/>
  </mergeCells>
  <conditionalFormatting sqref="A11:N72">
    <cfRule type="expression" dxfId="13" priority="2">
      <formula>MOD(ROW(),2)=0</formula>
    </cfRule>
  </conditionalFormatting>
  <conditionalFormatting sqref="D11:D72">
    <cfRule type="cellIs" dxfId="12" priority="5" operator="greaterThan">
      <formula>0</formula>
    </cfRule>
  </conditionalFormatting>
  <conditionalFormatting sqref="D85:N93">
    <cfRule type="expression" dxfId="11" priority="8">
      <formula>MOD(ROW(),2)=0</formula>
    </cfRule>
  </conditionalFormatting>
  <conditionalFormatting sqref="E78">
    <cfRule type="expression" dxfId="10" priority="19">
      <formula>MOD(ROW(),2)=0</formula>
    </cfRule>
  </conditionalFormatting>
  <conditionalFormatting sqref="H11:H72">
    <cfRule type="cellIs" dxfId="9" priority="4" operator="greaterThan">
      <formula>0</formula>
    </cfRule>
  </conditionalFormatting>
  <conditionalFormatting sqref="J11:J72">
    <cfRule type="cellIs" dxfId="8" priority="1" operator="greaterThan">
      <formula>0</formula>
    </cfRule>
  </conditionalFormatting>
  <conditionalFormatting sqref="N11:N72">
    <cfRule type="cellIs" dxfId="7" priority="3" operator="greaterThan">
      <formula>0</formula>
    </cfRule>
  </conditionalFormatting>
  <dataValidations disablePrompts="1" count="2">
    <dataValidation type="whole" allowBlank="1" showInputMessage="1" showErrorMessage="1" sqref="D73" xr:uid="{00000000-0002-0000-0200-000000000000}">
      <formula1>0</formula1>
      <formula2>10000</formula2>
    </dataValidation>
    <dataValidation allowBlank="1" showErrorMessage="1" sqref="D74:F74" xr:uid="{00000000-0002-0000-0200-000001000000}"/>
  </dataValidations>
  <printOptions horizontalCentered="1" verticalCentered="1"/>
  <pageMargins left="0.7" right="0.7" top="0.75" bottom="0.75" header="0.3" footer="0.3"/>
  <pageSetup scale="40" fitToHeight="0" orientation="landscape" r:id="rId1"/>
  <headerFooter>
    <oddFooter>&amp;L&amp;A&amp;RPage &amp;P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6165" r:id="rId4" name="Scroll Bar 21">
              <controlPr locked="0" defaultSize="0" autoPict="0">
                <anchor moveWithCells="1">
                  <from>
                    <xdr:col>3</xdr:col>
                    <xdr:colOff>304800</xdr:colOff>
                    <xdr:row>77</xdr:row>
                    <xdr:rowOff>28575</xdr:rowOff>
                  </from>
                  <to>
                    <xdr:col>5</xdr:col>
                    <xdr:colOff>352425</xdr:colOff>
                    <xdr:row>78</xdr:row>
                    <xdr:rowOff>0</xdr:rowOff>
                  </to>
                </anchor>
              </controlPr>
            </control>
          </mc:Choice>
        </mc:AlternateContent>
        <mc:AlternateContent xmlns:mc="http://schemas.openxmlformats.org/markup-compatibility/2006">
          <mc:Choice Requires="x14">
            <control shapeId="6181" r:id="rId5" name="Scroll Bar 37">
              <controlPr locked="0" defaultSize="0" autoPict="0">
                <anchor moveWithCells="1">
                  <from>
                    <xdr:col>11</xdr:col>
                    <xdr:colOff>866775</xdr:colOff>
                    <xdr:row>85</xdr:row>
                    <xdr:rowOff>0</xdr:rowOff>
                  </from>
                  <to>
                    <xdr:col>13</xdr:col>
                    <xdr:colOff>762000</xdr:colOff>
                    <xdr:row>86</xdr:row>
                    <xdr:rowOff>0</xdr:rowOff>
                  </to>
                </anchor>
              </controlPr>
            </control>
          </mc:Choice>
        </mc:AlternateContent>
        <mc:AlternateContent xmlns:mc="http://schemas.openxmlformats.org/markup-compatibility/2006">
          <mc:Choice Requires="x14">
            <control shapeId="6182" r:id="rId6" name="Spinner 38">
              <controlPr locked="0" defaultSize="0" autoPict="0">
                <anchor moveWithCells="1" sizeWithCells="1">
                  <from>
                    <xdr:col>11</xdr:col>
                    <xdr:colOff>942975</xdr:colOff>
                    <xdr:row>88</xdr:row>
                    <xdr:rowOff>257175</xdr:rowOff>
                  </from>
                  <to>
                    <xdr:col>12</xdr:col>
                    <xdr:colOff>419100</xdr:colOff>
                    <xdr:row>90</xdr:row>
                    <xdr:rowOff>19050</xdr:rowOff>
                  </to>
                </anchor>
              </controlPr>
            </control>
          </mc:Choice>
        </mc:AlternateContent>
        <mc:AlternateContent xmlns:mc="http://schemas.openxmlformats.org/markup-compatibility/2006">
          <mc:Choice Requires="x14">
            <control shapeId="6184" r:id="rId7" name="Button 40">
              <controlPr defaultSize="0" print="0" autoFill="0" autoPict="0" macro="[0]!clearUnlockedCells.clearUnlockedCells">
                <anchor moveWithCells="1" sizeWithCells="1">
                  <from>
                    <xdr:col>14</xdr:col>
                    <xdr:colOff>428625</xdr:colOff>
                    <xdr:row>7</xdr:row>
                    <xdr:rowOff>142875</xdr:rowOff>
                  </from>
                  <to>
                    <xdr:col>16</xdr:col>
                    <xdr:colOff>523875</xdr:colOff>
                    <xdr:row>9</xdr:row>
                    <xdr:rowOff>266700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183F64-A418-4B5B-AF97-A765B114E51F}">
  <sheetPr>
    <pageSetUpPr fitToPage="1"/>
  </sheetPr>
  <dimension ref="A1:W107"/>
  <sheetViews>
    <sheetView showGridLines="0" tabSelected="1" zoomScale="75" zoomScaleNormal="75" workbookViewId="0">
      <pane ySplit="10" topLeftCell="A11" activePane="bottomLeft" state="frozen"/>
      <selection pane="bottomLeft" activeCell="L11" sqref="L11"/>
    </sheetView>
  </sheetViews>
  <sheetFormatPr defaultColWidth="8.7109375" defaultRowHeight="16.5" x14ac:dyDescent="0.3"/>
  <cols>
    <col min="1" max="1" width="24.42578125" style="1" customWidth="1"/>
    <col min="2" max="2" width="14" style="1" customWidth="1"/>
    <col min="3" max="3" width="50.5703125" style="1" customWidth="1"/>
    <col min="4" max="4" width="13.42578125" style="1" customWidth="1"/>
    <col min="5" max="6" width="12.7109375" style="1" customWidth="1"/>
    <col min="7" max="7" width="17.5703125" style="1" customWidth="1"/>
    <col min="8" max="8" width="29.5703125" style="1" customWidth="1"/>
    <col min="9" max="9" width="18.5703125" style="1" customWidth="1"/>
    <col min="10" max="12" width="14.140625" style="1" customWidth="1"/>
    <col min="13" max="13" width="13.7109375" style="1" customWidth="1"/>
    <col min="14" max="14" width="30.85546875" style="1" customWidth="1"/>
    <col min="15" max="15" width="14.140625" style="1" customWidth="1"/>
    <col min="16" max="16384" width="8.7109375" style="1"/>
  </cols>
  <sheetData>
    <row r="1" spans="1:23" ht="16.5" customHeight="1" x14ac:dyDescent="0.3">
      <c r="A1" s="220" t="s">
        <v>0</v>
      </c>
      <c r="B1" s="220"/>
      <c r="C1" s="220"/>
      <c r="D1" s="221"/>
      <c r="E1" s="221"/>
      <c r="F1" s="221"/>
      <c r="G1" s="221"/>
      <c r="H1" s="221"/>
      <c r="I1" s="221"/>
      <c r="J1" s="221"/>
      <c r="K1" s="221"/>
      <c r="L1" s="221"/>
      <c r="M1" s="221"/>
      <c r="N1" s="221"/>
      <c r="O1" s="88"/>
    </row>
    <row r="2" spans="1:23" ht="17.100000000000001" customHeight="1" thickBot="1" x14ac:dyDescent="0.35">
      <c r="A2" s="220"/>
      <c r="B2" s="220"/>
      <c r="C2" s="220"/>
      <c r="D2" s="222"/>
      <c r="E2" s="222"/>
      <c r="F2" s="222"/>
      <c r="G2" s="222"/>
      <c r="H2" s="222"/>
      <c r="I2" s="222"/>
      <c r="J2" s="222"/>
      <c r="K2" s="222"/>
      <c r="L2" s="222"/>
      <c r="M2" s="222"/>
      <c r="N2" s="222"/>
      <c r="O2" s="88"/>
    </row>
    <row r="3" spans="1:23" ht="21" thickTop="1" x14ac:dyDescent="0.35">
      <c r="A3" s="2"/>
      <c r="B3" s="2"/>
      <c r="C3" s="3"/>
      <c r="D3" s="153"/>
      <c r="E3" s="153"/>
      <c r="F3" s="153"/>
      <c r="G3" s="153"/>
      <c r="H3" s="153"/>
      <c r="I3" s="153"/>
      <c r="J3" s="155"/>
      <c r="K3" s="153"/>
      <c r="L3" s="153"/>
      <c r="M3" s="153"/>
      <c r="N3" s="153"/>
      <c r="O3" s="153"/>
    </row>
    <row r="4" spans="1:23" ht="16.5" customHeight="1" x14ac:dyDescent="0.35">
      <c r="A4" s="220" t="s">
        <v>1</v>
      </c>
      <c r="B4" s="220"/>
      <c r="C4" s="220"/>
      <c r="D4" s="223"/>
      <c r="E4" s="223"/>
      <c r="F4" s="223"/>
      <c r="G4" s="223"/>
      <c r="H4" s="223"/>
      <c r="I4" s="223"/>
      <c r="J4" s="223"/>
      <c r="K4" s="223"/>
      <c r="L4" s="223"/>
      <c r="M4" s="223"/>
      <c r="N4" s="223"/>
      <c r="O4" s="89"/>
    </row>
    <row r="5" spans="1:23" ht="29.1" customHeight="1" thickBot="1" x14ac:dyDescent="0.4">
      <c r="A5" s="220"/>
      <c r="B5" s="220"/>
      <c r="C5" s="220"/>
      <c r="D5" s="224"/>
      <c r="E5" s="224"/>
      <c r="F5" s="224"/>
      <c r="G5" s="224"/>
      <c r="H5" s="224"/>
      <c r="I5" s="224"/>
      <c r="J5" s="224"/>
      <c r="K5" s="224"/>
      <c r="L5" s="224"/>
      <c r="M5" s="224"/>
      <c r="N5" s="224"/>
      <c r="O5" s="89"/>
    </row>
    <row r="6" spans="1:23" ht="21" thickTop="1" x14ac:dyDescent="0.35">
      <c r="A6" s="34"/>
      <c r="B6" s="34"/>
      <c r="C6" s="34"/>
      <c r="D6" s="32"/>
      <c r="E6" s="32"/>
      <c r="F6" s="32"/>
      <c r="G6" s="32"/>
      <c r="H6" s="32"/>
      <c r="I6" s="32"/>
      <c r="J6" s="32"/>
      <c r="K6" s="32"/>
      <c r="L6" s="32"/>
      <c r="M6" s="32"/>
      <c r="N6" s="32"/>
      <c r="O6" s="32"/>
    </row>
    <row r="7" spans="1:23" ht="17.25" x14ac:dyDescent="0.3">
      <c r="A7" s="5"/>
      <c r="B7" s="184"/>
      <c r="C7" s="184"/>
      <c r="D7" s="20"/>
      <c r="E7" s="5"/>
      <c r="F7" s="20"/>
      <c r="G7" s="20"/>
      <c r="H7" s="20"/>
      <c r="I7" s="5"/>
      <c r="J7" s="6"/>
      <c r="K7" s="5"/>
      <c r="L7" s="20"/>
      <c r="M7" s="5"/>
      <c r="N7" s="20"/>
      <c r="O7" s="5"/>
    </row>
    <row r="8" spans="1:23" ht="20.25" x14ac:dyDescent="0.35">
      <c r="A8" s="229" t="s">
        <v>137</v>
      </c>
      <c r="B8" s="229"/>
      <c r="C8" s="229"/>
      <c r="D8" s="185" t="s">
        <v>3</v>
      </c>
      <c r="E8" s="185"/>
      <c r="F8" s="185"/>
      <c r="G8" s="185"/>
      <c r="H8" s="185"/>
      <c r="J8" s="186" t="s">
        <v>4</v>
      </c>
      <c r="K8" s="186"/>
      <c r="L8" s="186"/>
      <c r="M8" s="186"/>
      <c r="N8" s="186"/>
      <c r="O8" s="39"/>
    </row>
    <row r="9" spans="1:23" ht="20.25" x14ac:dyDescent="0.35">
      <c r="A9" s="36"/>
      <c r="B9" s="36"/>
      <c r="C9" s="36"/>
      <c r="D9" s="53"/>
      <c r="E9" s="53"/>
      <c r="F9" s="53"/>
      <c r="G9" s="53"/>
      <c r="H9" s="53"/>
      <c r="I9" s="37"/>
      <c r="J9" s="83"/>
      <c r="K9" s="83"/>
      <c r="L9" s="83"/>
      <c r="M9" s="83"/>
      <c r="N9" s="83"/>
      <c r="O9" s="37"/>
    </row>
    <row r="10" spans="1:23" ht="20.25" x14ac:dyDescent="0.35">
      <c r="A10" s="36"/>
      <c r="B10" s="36"/>
      <c r="C10" s="36"/>
      <c r="D10" s="53" t="s">
        <v>5</v>
      </c>
      <c r="E10" s="53"/>
      <c r="F10" s="53" t="s">
        <v>6</v>
      </c>
      <c r="G10" s="53"/>
      <c r="H10" s="53" t="s">
        <v>7</v>
      </c>
      <c r="I10" s="37"/>
      <c r="J10" s="83" t="s">
        <v>5</v>
      </c>
      <c r="K10" s="83"/>
      <c r="L10" s="83" t="s">
        <v>6</v>
      </c>
      <c r="M10" s="83"/>
      <c r="N10" s="83" t="s">
        <v>7</v>
      </c>
      <c r="O10" s="37"/>
    </row>
    <row r="11" spans="1:23" ht="20.25" x14ac:dyDescent="0.35">
      <c r="A11" s="241" t="s">
        <v>136</v>
      </c>
      <c r="B11" s="241"/>
      <c r="C11" s="241"/>
      <c r="D11" s="137">
        <v>1</v>
      </c>
      <c r="E11" s="122" t="s">
        <v>9</v>
      </c>
      <c r="F11" s="122">
        <v>65</v>
      </c>
      <c r="G11" s="122" t="s">
        <v>10</v>
      </c>
      <c r="H11" s="141">
        <f t="shared" ref="H11:H72" si="0">D11*F11</f>
        <v>65</v>
      </c>
      <c r="I11" s="122"/>
      <c r="J11" s="163">
        <f>D11</f>
        <v>1</v>
      </c>
      <c r="K11" s="122" t="s">
        <v>9</v>
      </c>
      <c r="L11" s="122">
        <v>65</v>
      </c>
      <c r="M11" s="122" t="s">
        <v>10</v>
      </c>
      <c r="N11" s="122">
        <f>(J11*L11)</f>
        <v>65</v>
      </c>
      <c r="O11" s="62"/>
    </row>
    <row r="12" spans="1:23" ht="20.25" x14ac:dyDescent="0.35">
      <c r="A12" s="241" t="s">
        <v>133</v>
      </c>
      <c r="B12" s="241"/>
      <c r="C12" s="241"/>
      <c r="D12" s="119">
        <v>0</v>
      </c>
      <c r="E12" s="122" t="s">
        <v>9</v>
      </c>
      <c r="F12" s="122">
        <v>64</v>
      </c>
      <c r="G12" s="122" t="s">
        <v>10</v>
      </c>
      <c r="H12" s="122">
        <f>D12*F12</f>
        <v>0</v>
      </c>
      <c r="I12" s="122"/>
      <c r="J12" s="163">
        <f>D12</f>
        <v>0</v>
      </c>
      <c r="K12" s="122" t="s">
        <v>9</v>
      </c>
      <c r="L12" s="122">
        <v>109</v>
      </c>
      <c r="M12" s="122" t="s">
        <v>10</v>
      </c>
      <c r="N12" s="122">
        <f>(J12*L12)</f>
        <v>0</v>
      </c>
      <c r="O12" s="63"/>
    </row>
    <row r="13" spans="1:23" ht="20.25" x14ac:dyDescent="0.35">
      <c r="A13" s="241" t="s">
        <v>19</v>
      </c>
      <c r="B13" s="241"/>
      <c r="C13" s="241"/>
      <c r="D13" s="119">
        <v>0</v>
      </c>
      <c r="E13" s="122" t="s">
        <v>9</v>
      </c>
      <c r="F13" s="122">
        <v>11</v>
      </c>
      <c r="G13" s="122" t="s">
        <v>10</v>
      </c>
      <c r="H13" s="122">
        <f t="shared" si="0"/>
        <v>0</v>
      </c>
      <c r="I13" s="122"/>
      <c r="J13" s="119">
        <f>ROUNDUP(D13*0.1,0)</f>
        <v>0</v>
      </c>
      <c r="K13" s="122" t="s">
        <v>9</v>
      </c>
      <c r="L13" s="122">
        <v>31</v>
      </c>
      <c r="M13" s="122" t="s">
        <v>10</v>
      </c>
      <c r="N13" s="122">
        <f>IF(J13&gt;32,"0",J13*L13)</f>
        <v>0</v>
      </c>
      <c r="O13" s="62"/>
    </row>
    <row r="14" spans="1:23" ht="20.25" x14ac:dyDescent="0.35">
      <c r="A14" s="241" t="s">
        <v>23</v>
      </c>
      <c r="B14" s="241"/>
      <c r="C14" s="241"/>
      <c r="D14" s="119">
        <v>0</v>
      </c>
      <c r="E14" s="122" t="s">
        <v>9</v>
      </c>
      <c r="F14" s="122">
        <v>63</v>
      </c>
      <c r="G14" s="122" t="s">
        <v>10</v>
      </c>
      <c r="H14" s="122">
        <f t="shared" si="0"/>
        <v>0</v>
      </c>
      <c r="I14" s="122"/>
      <c r="J14" s="163">
        <f t="shared" ref="J14:J17" si="1">D14</f>
        <v>0</v>
      </c>
      <c r="K14" s="122" t="s">
        <v>9</v>
      </c>
      <c r="L14" s="122">
        <v>92</v>
      </c>
      <c r="M14" s="122" t="s">
        <v>10</v>
      </c>
      <c r="N14" s="122">
        <f t="shared" ref="N14:N24" si="2">(J14*L14)</f>
        <v>0</v>
      </c>
      <c r="O14" s="63"/>
    </row>
    <row r="15" spans="1:23" s="35" customFormat="1" ht="20.25" x14ac:dyDescent="0.35">
      <c r="A15" s="244" t="s">
        <v>25</v>
      </c>
      <c r="B15" s="244"/>
      <c r="C15" s="244"/>
      <c r="D15" s="119">
        <v>0</v>
      </c>
      <c r="E15" s="122" t="s">
        <v>9</v>
      </c>
      <c r="F15" s="123">
        <v>10</v>
      </c>
      <c r="G15" s="122" t="s">
        <v>10</v>
      </c>
      <c r="H15" s="122">
        <f t="shared" si="0"/>
        <v>0</v>
      </c>
      <c r="I15" s="122"/>
      <c r="J15" s="163">
        <f t="shared" si="1"/>
        <v>0</v>
      </c>
      <c r="K15" s="122" t="s">
        <v>9</v>
      </c>
      <c r="L15" s="122">
        <v>10</v>
      </c>
      <c r="M15" s="122" t="s">
        <v>10</v>
      </c>
      <c r="N15" s="122">
        <f>J15*L15</f>
        <v>0</v>
      </c>
      <c r="O15" s="64"/>
      <c r="P15" s="29"/>
      <c r="Q15" s="29"/>
      <c r="R15" s="29"/>
      <c r="S15" s="29"/>
      <c r="T15" s="29"/>
      <c r="U15" s="29"/>
      <c r="V15" s="29"/>
      <c r="W15" s="29"/>
    </row>
    <row r="16" spans="1:23" ht="20.25" x14ac:dyDescent="0.35">
      <c r="A16" s="241" t="s">
        <v>26</v>
      </c>
      <c r="B16" s="241"/>
      <c r="C16" s="241"/>
      <c r="D16" s="119">
        <v>0</v>
      </c>
      <c r="E16" s="122" t="s">
        <v>9</v>
      </c>
      <c r="F16" s="122">
        <v>32</v>
      </c>
      <c r="G16" s="122" t="s">
        <v>10</v>
      </c>
      <c r="H16" s="122">
        <f t="shared" si="0"/>
        <v>0</v>
      </c>
      <c r="I16" s="122"/>
      <c r="J16" s="163">
        <f t="shared" si="1"/>
        <v>0</v>
      </c>
      <c r="K16" s="122" t="s">
        <v>9</v>
      </c>
      <c r="L16" s="122">
        <v>32</v>
      </c>
      <c r="M16" s="122" t="s">
        <v>10</v>
      </c>
      <c r="N16" s="122">
        <f t="shared" si="2"/>
        <v>0</v>
      </c>
      <c r="O16" s="63"/>
    </row>
    <row r="17" spans="1:15" ht="20.25" x14ac:dyDescent="0.35">
      <c r="A17" s="241" t="s">
        <v>27</v>
      </c>
      <c r="B17" s="241"/>
      <c r="C17" s="241"/>
      <c r="D17" s="119">
        <v>0</v>
      </c>
      <c r="E17" s="122" t="s">
        <v>9</v>
      </c>
      <c r="F17" s="122">
        <v>11</v>
      </c>
      <c r="G17" s="122" t="s">
        <v>10</v>
      </c>
      <c r="H17" s="122">
        <f t="shared" si="0"/>
        <v>0</v>
      </c>
      <c r="I17" s="122"/>
      <c r="J17" s="163">
        <f t="shared" si="1"/>
        <v>0</v>
      </c>
      <c r="K17" s="122" t="s">
        <v>9</v>
      </c>
      <c r="L17" s="122">
        <v>11</v>
      </c>
      <c r="M17" s="122" t="s">
        <v>10</v>
      </c>
      <c r="N17" s="122">
        <f t="shared" si="2"/>
        <v>0</v>
      </c>
      <c r="O17" s="62"/>
    </row>
    <row r="18" spans="1:15" ht="20.25" x14ac:dyDescent="0.35">
      <c r="A18" s="242" t="s">
        <v>28</v>
      </c>
      <c r="B18" s="242"/>
      <c r="C18" s="242"/>
      <c r="D18" s="119">
        <v>0</v>
      </c>
      <c r="E18" s="122" t="s">
        <v>9</v>
      </c>
      <c r="F18" s="122">
        <v>1.6</v>
      </c>
      <c r="G18" s="122" t="s">
        <v>10</v>
      </c>
      <c r="H18" s="122">
        <f t="shared" si="0"/>
        <v>0</v>
      </c>
      <c r="I18" s="122"/>
      <c r="J18" s="163">
        <f>ROUNDUP(D18*0.1,0)</f>
        <v>0</v>
      </c>
      <c r="K18" s="122" t="s">
        <v>9</v>
      </c>
      <c r="L18" s="122">
        <v>2</v>
      </c>
      <c r="M18" s="122" t="s">
        <v>10</v>
      </c>
      <c r="N18" s="122">
        <f>IF(J18&gt;32,"0",J18*L18)</f>
        <v>0</v>
      </c>
      <c r="O18" s="63"/>
    </row>
    <row r="19" spans="1:15" ht="20.25" x14ac:dyDescent="0.35">
      <c r="A19" s="241" t="s">
        <v>29</v>
      </c>
      <c r="B19" s="241"/>
      <c r="C19" s="241"/>
      <c r="D19" s="119">
        <v>0</v>
      </c>
      <c r="E19" s="122" t="s">
        <v>9</v>
      </c>
      <c r="F19" s="122">
        <v>4.2</v>
      </c>
      <c r="G19" s="122" t="s">
        <v>10</v>
      </c>
      <c r="H19" s="122">
        <f t="shared" si="0"/>
        <v>0</v>
      </c>
      <c r="I19" s="122"/>
      <c r="J19" s="163">
        <f>D19</f>
        <v>0</v>
      </c>
      <c r="K19" s="122" t="s">
        <v>9</v>
      </c>
      <c r="L19" s="122">
        <v>4.7</v>
      </c>
      <c r="M19" s="122" t="s">
        <v>10</v>
      </c>
      <c r="N19" s="122">
        <f t="shared" si="2"/>
        <v>0</v>
      </c>
      <c r="O19" s="62"/>
    </row>
    <row r="20" spans="1:15" ht="20.25" x14ac:dyDescent="0.35">
      <c r="A20" s="241" t="s">
        <v>30</v>
      </c>
      <c r="B20" s="241"/>
      <c r="C20" s="241"/>
      <c r="D20" s="119">
        <v>0</v>
      </c>
      <c r="E20" s="122" t="s">
        <v>9</v>
      </c>
      <c r="F20" s="122">
        <v>17</v>
      </c>
      <c r="G20" s="122" t="s">
        <v>10</v>
      </c>
      <c r="H20" s="122">
        <f t="shared" si="0"/>
        <v>0</v>
      </c>
      <c r="I20" s="122"/>
      <c r="J20" s="163">
        <f>D20</f>
        <v>0</v>
      </c>
      <c r="K20" s="122" t="s">
        <v>9</v>
      </c>
      <c r="L20" s="122">
        <v>17</v>
      </c>
      <c r="M20" s="122" t="s">
        <v>10</v>
      </c>
      <c r="N20" s="122">
        <f t="shared" si="2"/>
        <v>0</v>
      </c>
      <c r="O20" s="63"/>
    </row>
    <row r="21" spans="1:15" ht="20.25" x14ac:dyDescent="0.35">
      <c r="A21" s="242" t="s">
        <v>31</v>
      </c>
      <c r="B21" s="242"/>
      <c r="C21" s="242"/>
      <c r="D21" s="119">
        <v>0</v>
      </c>
      <c r="E21" s="122" t="s">
        <v>9</v>
      </c>
      <c r="F21" s="122">
        <v>1.6</v>
      </c>
      <c r="G21" s="122" t="s">
        <v>10</v>
      </c>
      <c r="H21" s="122">
        <f t="shared" si="0"/>
        <v>0</v>
      </c>
      <c r="I21" s="122"/>
      <c r="J21" s="163">
        <f>ROUNDUP(D21*0.1,0)</f>
        <v>0</v>
      </c>
      <c r="K21" s="122" t="s">
        <v>9</v>
      </c>
      <c r="L21" s="122">
        <v>2</v>
      </c>
      <c r="M21" s="122" t="s">
        <v>10</v>
      </c>
      <c r="N21" s="122">
        <f>IF(J21&gt;32,"0",J21*L21)</f>
        <v>0</v>
      </c>
      <c r="O21" s="62"/>
    </row>
    <row r="22" spans="1:15" ht="20.25" x14ac:dyDescent="0.35">
      <c r="A22" s="241" t="s">
        <v>32</v>
      </c>
      <c r="B22" s="241"/>
      <c r="C22" s="241"/>
      <c r="D22" s="119">
        <v>0</v>
      </c>
      <c r="E22" s="122" t="s">
        <v>9</v>
      </c>
      <c r="F22" s="122">
        <v>7</v>
      </c>
      <c r="G22" s="122" t="s">
        <v>10</v>
      </c>
      <c r="H22" s="122">
        <f t="shared" si="0"/>
        <v>0</v>
      </c>
      <c r="I22" s="122"/>
      <c r="J22" s="163">
        <f>D22</f>
        <v>0</v>
      </c>
      <c r="K22" s="122" t="s">
        <v>9</v>
      </c>
      <c r="L22" s="122">
        <v>7</v>
      </c>
      <c r="M22" s="122" t="s">
        <v>10</v>
      </c>
      <c r="N22" s="122">
        <f t="shared" si="2"/>
        <v>0</v>
      </c>
      <c r="O22" s="63"/>
    </row>
    <row r="23" spans="1:15" ht="20.25" x14ac:dyDescent="0.35">
      <c r="A23" s="242" t="s">
        <v>31</v>
      </c>
      <c r="B23" s="242"/>
      <c r="C23" s="242"/>
      <c r="D23" s="119">
        <v>0</v>
      </c>
      <c r="E23" s="122" t="s">
        <v>9</v>
      </c>
      <c r="F23" s="122">
        <v>1.6</v>
      </c>
      <c r="G23" s="122" t="s">
        <v>10</v>
      </c>
      <c r="H23" s="122">
        <f t="shared" si="0"/>
        <v>0</v>
      </c>
      <c r="I23" s="122"/>
      <c r="J23" s="163">
        <f>ROUNDUP(D23*0.1,0)</f>
        <v>0</v>
      </c>
      <c r="K23" s="122" t="s">
        <v>9</v>
      </c>
      <c r="L23" s="122">
        <v>2</v>
      </c>
      <c r="M23" s="122" t="s">
        <v>10</v>
      </c>
      <c r="N23" s="122">
        <f>IF(J23&gt;32,"0",J23*L23)</f>
        <v>0</v>
      </c>
      <c r="O23" s="62"/>
    </row>
    <row r="24" spans="1:15" ht="20.25" x14ac:dyDescent="0.35">
      <c r="A24" s="241" t="s">
        <v>33</v>
      </c>
      <c r="B24" s="241"/>
      <c r="C24" s="241"/>
      <c r="D24" s="119">
        <v>0</v>
      </c>
      <c r="E24" s="122" t="s">
        <v>9</v>
      </c>
      <c r="F24" s="122">
        <v>20</v>
      </c>
      <c r="G24" s="122" t="s">
        <v>10</v>
      </c>
      <c r="H24" s="122">
        <f t="shared" si="0"/>
        <v>0</v>
      </c>
      <c r="I24" s="122"/>
      <c r="J24" s="163">
        <f>D24</f>
        <v>0</v>
      </c>
      <c r="K24" s="122" t="s">
        <v>9</v>
      </c>
      <c r="L24" s="122">
        <v>20</v>
      </c>
      <c r="M24" s="122" t="s">
        <v>10</v>
      </c>
      <c r="N24" s="122">
        <f t="shared" si="2"/>
        <v>0</v>
      </c>
      <c r="O24" s="63"/>
    </row>
    <row r="25" spans="1:15" ht="20.25" x14ac:dyDescent="0.35">
      <c r="A25" s="242" t="s">
        <v>31</v>
      </c>
      <c r="B25" s="242"/>
      <c r="C25" s="242"/>
      <c r="D25" s="119">
        <v>0</v>
      </c>
      <c r="E25" s="122" t="s">
        <v>9</v>
      </c>
      <c r="F25" s="122">
        <v>1.6</v>
      </c>
      <c r="G25" s="122" t="s">
        <v>10</v>
      </c>
      <c r="H25" s="122">
        <f t="shared" si="0"/>
        <v>0</v>
      </c>
      <c r="I25" s="122"/>
      <c r="J25" s="163">
        <f>ROUNDUP(D25*0.1,0)</f>
        <v>0</v>
      </c>
      <c r="K25" s="122" t="s">
        <v>9</v>
      </c>
      <c r="L25" s="122">
        <v>2</v>
      </c>
      <c r="M25" s="122" t="s">
        <v>10</v>
      </c>
      <c r="N25" s="122">
        <f>IF(J25&gt;32,"0",J25*L25)</f>
        <v>0</v>
      </c>
      <c r="O25" s="62"/>
    </row>
    <row r="26" spans="1:15" ht="20.25" x14ac:dyDescent="0.35">
      <c r="A26" s="241" t="s">
        <v>34</v>
      </c>
      <c r="B26" s="241"/>
      <c r="C26" s="241"/>
      <c r="D26" s="119">
        <v>0</v>
      </c>
      <c r="E26" s="122" t="s">
        <v>9</v>
      </c>
      <c r="F26" s="122">
        <v>7</v>
      </c>
      <c r="G26" s="122" t="s">
        <v>10</v>
      </c>
      <c r="H26" s="122">
        <f t="shared" si="0"/>
        <v>0</v>
      </c>
      <c r="I26" s="122"/>
      <c r="J26" s="163">
        <f>D26</f>
        <v>0</v>
      </c>
      <c r="K26" s="122" t="s">
        <v>9</v>
      </c>
      <c r="L26" s="122">
        <v>7</v>
      </c>
      <c r="M26" s="122" t="s">
        <v>10</v>
      </c>
      <c r="N26" s="122">
        <f>(D26*L26)</f>
        <v>0</v>
      </c>
      <c r="O26" s="63"/>
    </row>
    <row r="27" spans="1:15" ht="20.25" x14ac:dyDescent="0.35">
      <c r="A27" s="242" t="s">
        <v>31</v>
      </c>
      <c r="B27" s="242"/>
      <c r="C27" s="242"/>
      <c r="D27" s="119">
        <v>0</v>
      </c>
      <c r="E27" s="122" t="s">
        <v>9</v>
      </c>
      <c r="F27" s="122">
        <v>4</v>
      </c>
      <c r="G27" s="122" t="s">
        <v>10</v>
      </c>
      <c r="H27" s="122">
        <f t="shared" si="0"/>
        <v>0</v>
      </c>
      <c r="I27" s="122"/>
      <c r="J27" s="163">
        <f>ROUNDUP(D27*0.1,0)</f>
        <v>0</v>
      </c>
      <c r="K27" s="122" t="s">
        <v>9</v>
      </c>
      <c r="L27" s="122">
        <v>30</v>
      </c>
      <c r="M27" s="122" t="s">
        <v>10</v>
      </c>
      <c r="N27" s="122">
        <f>IF(J27&gt;32,"0",J27*L27)</f>
        <v>0</v>
      </c>
      <c r="O27" s="62"/>
    </row>
    <row r="28" spans="1:15" ht="20.25" x14ac:dyDescent="0.35">
      <c r="A28" s="242" t="s">
        <v>35</v>
      </c>
      <c r="B28" s="242"/>
      <c r="C28" s="242"/>
      <c r="D28" s="119">
        <v>0</v>
      </c>
      <c r="E28" s="122" t="s">
        <v>9</v>
      </c>
      <c r="F28" s="122">
        <v>0.1</v>
      </c>
      <c r="G28" s="122" t="s">
        <v>10</v>
      </c>
      <c r="H28" s="122">
        <f t="shared" si="0"/>
        <v>0</v>
      </c>
      <c r="I28" s="122"/>
      <c r="J28" s="163">
        <f>ROUNDUP(D28*0.1,0)</f>
        <v>0</v>
      </c>
      <c r="K28" s="122" t="s">
        <v>9</v>
      </c>
      <c r="L28" s="122">
        <v>0.1</v>
      </c>
      <c r="M28" s="122" t="s">
        <v>10</v>
      </c>
      <c r="N28" s="122">
        <f>IF(J28&gt;32,"0",J28*L28)</f>
        <v>0</v>
      </c>
      <c r="O28" s="63"/>
    </row>
    <row r="29" spans="1:15" ht="20.25" x14ac:dyDescent="0.35">
      <c r="A29" s="241" t="s">
        <v>36</v>
      </c>
      <c r="B29" s="241"/>
      <c r="C29" s="241"/>
      <c r="D29" s="119">
        <v>0</v>
      </c>
      <c r="E29" s="122" t="s">
        <v>9</v>
      </c>
      <c r="F29" s="122">
        <v>20</v>
      </c>
      <c r="G29" s="122" t="s">
        <v>10</v>
      </c>
      <c r="H29" s="122">
        <f t="shared" si="0"/>
        <v>0</v>
      </c>
      <c r="I29" s="122"/>
      <c r="J29" s="163">
        <f>D29</f>
        <v>0</v>
      </c>
      <c r="K29" s="122" t="s">
        <v>9</v>
      </c>
      <c r="L29" s="122">
        <v>20</v>
      </c>
      <c r="M29" s="122" t="s">
        <v>10</v>
      </c>
      <c r="N29" s="122">
        <f t="shared" ref="N29:N67" si="3">(J29*L29)</f>
        <v>0</v>
      </c>
      <c r="O29" s="62"/>
    </row>
    <row r="30" spans="1:15" ht="20.25" x14ac:dyDescent="0.35">
      <c r="A30" s="242" t="s">
        <v>31</v>
      </c>
      <c r="B30" s="242"/>
      <c r="C30" s="242"/>
      <c r="D30" s="119">
        <v>0</v>
      </c>
      <c r="E30" s="122" t="s">
        <v>9</v>
      </c>
      <c r="F30" s="122">
        <v>4</v>
      </c>
      <c r="G30" s="122" t="s">
        <v>10</v>
      </c>
      <c r="H30" s="122">
        <f t="shared" si="0"/>
        <v>0</v>
      </c>
      <c r="I30" s="122"/>
      <c r="J30" s="163">
        <f>ROUNDUP(D30*0.1,0)</f>
        <v>0</v>
      </c>
      <c r="K30" s="122" t="s">
        <v>9</v>
      </c>
      <c r="L30" s="122">
        <v>30</v>
      </c>
      <c r="M30" s="122" t="s">
        <v>10</v>
      </c>
      <c r="N30" s="122">
        <f>IF(J30&gt;32,"0",J30*L30)</f>
        <v>0</v>
      </c>
      <c r="O30" s="63"/>
    </row>
    <row r="31" spans="1:15" ht="20.25" x14ac:dyDescent="0.35">
      <c r="A31" s="242" t="s">
        <v>35</v>
      </c>
      <c r="B31" s="242"/>
      <c r="C31" s="242"/>
      <c r="D31" s="119">
        <v>0</v>
      </c>
      <c r="E31" s="122" t="s">
        <v>9</v>
      </c>
      <c r="F31" s="122">
        <v>0.1</v>
      </c>
      <c r="G31" s="122" t="s">
        <v>10</v>
      </c>
      <c r="H31" s="122">
        <f t="shared" si="0"/>
        <v>0</v>
      </c>
      <c r="I31" s="122"/>
      <c r="J31" s="163">
        <f>ROUNDUP(D31*0.1,0)</f>
        <v>0</v>
      </c>
      <c r="K31" s="122" t="s">
        <v>9</v>
      </c>
      <c r="L31" s="122">
        <v>0.1</v>
      </c>
      <c r="M31" s="122" t="s">
        <v>10</v>
      </c>
      <c r="N31" s="122">
        <f>IF(J31&gt;32,"0",J31*L31)</f>
        <v>0</v>
      </c>
      <c r="O31" s="62"/>
    </row>
    <row r="32" spans="1:15" ht="20.25" x14ac:dyDescent="0.35">
      <c r="A32" s="241" t="s">
        <v>37</v>
      </c>
      <c r="B32" s="241"/>
      <c r="C32" s="241"/>
      <c r="D32" s="119">
        <v>0</v>
      </c>
      <c r="E32" s="122" t="s">
        <v>9</v>
      </c>
      <c r="F32" s="122">
        <v>13</v>
      </c>
      <c r="G32" s="122" t="s">
        <v>10</v>
      </c>
      <c r="H32" s="122">
        <f t="shared" si="0"/>
        <v>0</v>
      </c>
      <c r="I32" s="122"/>
      <c r="J32" s="163">
        <f>D32</f>
        <v>0</v>
      </c>
      <c r="K32" s="122" t="s">
        <v>9</v>
      </c>
      <c r="L32" s="122">
        <v>13</v>
      </c>
      <c r="M32" s="122" t="s">
        <v>10</v>
      </c>
      <c r="N32" s="122">
        <f t="shared" si="3"/>
        <v>0</v>
      </c>
      <c r="O32" s="63"/>
    </row>
    <row r="33" spans="1:15" ht="20.25" x14ac:dyDescent="0.35">
      <c r="A33" s="242" t="s">
        <v>38</v>
      </c>
      <c r="B33" s="242"/>
      <c r="C33" s="242"/>
      <c r="D33" s="119">
        <v>0</v>
      </c>
      <c r="E33" s="122" t="s">
        <v>9</v>
      </c>
      <c r="F33" s="119"/>
      <c r="G33" s="122" t="s">
        <v>10</v>
      </c>
      <c r="H33" s="122">
        <f t="shared" si="0"/>
        <v>0</v>
      </c>
      <c r="I33" s="122"/>
      <c r="J33" s="163">
        <f>D33</f>
        <v>0</v>
      </c>
      <c r="K33" s="122" t="s">
        <v>9</v>
      </c>
      <c r="L33" s="122">
        <v>12</v>
      </c>
      <c r="M33" s="122" t="s">
        <v>10</v>
      </c>
      <c r="N33" s="122">
        <f t="shared" si="3"/>
        <v>0</v>
      </c>
      <c r="O33" s="62"/>
    </row>
    <row r="34" spans="1:15" ht="20.25" x14ac:dyDescent="0.35">
      <c r="A34" s="241" t="s">
        <v>39</v>
      </c>
      <c r="B34" s="241"/>
      <c r="C34" s="241"/>
      <c r="D34" s="119">
        <v>0</v>
      </c>
      <c r="E34" s="122" t="s">
        <v>9</v>
      </c>
      <c r="F34" s="122">
        <v>10</v>
      </c>
      <c r="G34" s="122" t="s">
        <v>10</v>
      </c>
      <c r="H34" s="122">
        <f t="shared" si="0"/>
        <v>0</v>
      </c>
      <c r="I34" s="122"/>
      <c r="J34" s="163">
        <f>D34</f>
        <v>0</v>
      </c>
      <c r="K34" s="122" t="s">
        <v>9</v>
      </c>
      <c r="L34" s="122">
        <v>10</v>
      </c>
      <c r="M34" s="122" t="s">
        <v>10</v>
      </c>
      <c r="N34" s="122">
        <f t="shared" si="3"/>
        <v>0</v>
      </c>
      <c r="O34" s="63"/>
    </row>
    <row r="35" spans="1:15" ht="20.25" x14ac:dyDescent="0.35">
      <c r="A35" s="242" t="s">
        <v>40</v>
      </c>
      <c r="B35" s="242"/>
      <c r="C35" s="242"/>
      <c r="D35" s="119">
        <v>0</v>
      </c>
      <c r="E35" s="122" t="s">
        <v>9</v>
      </c>
      <c r="F35" s="119"/>
      <c r="G35" s="122" t="s">
        <v>10</v>
      </c>
      <c r="H35" s="122">
        <f t="shared" si="0"/>
        <v>0</v>
      </c>
      <c r="I35" s="122"/>
      <c r="J35" s="163">
        <f>D35</f>
        <v>0</v>
      </c>
      <c r="K35" s="122" t="s">
        <v>9</v>
      </c>
      <c r="L35" s="122">
        <v>1</v>
      </c>
      <c r="M35" s="122" t="s">
        <v>10</v>
      </c>
      <c r="N35" s="122">
        <f t="shared" si="3"/>
        <v>0</v>
      </c>
      <c r="O35" s="62"/>
    </row>
    <row r="36" spans="1:15" ht="20.25" x14ac:dyDescent="0.35">
      <c r="A36" s="241" t="s">
        <v>41</v>
      </c>
      <c r="B36" s="241"/>
      <c r="C36" s="241"/>
      <c r="D36" s="119">
        <v>0</v>
      </c>
      <c r="E36" s="122" t="s">
        <v>9</v>
      </c>
      <c r="F36" s="122">
        <v>240</v>
      </c>
      <c r="G36" s="122" t="s">
        <v>10</v>
      </c>
      <c r="H36" s="122">
        <f t="shared" si="0"/>
        <v>0</v>
      </c>
      <c r="I36" s="122"/>
      <c r="J36" s="163">
        <f>D36</f>
        <v>0</v>
      </c>
      <c r="K36" s="122" t="s">
        <v>9</v>
      </c>
      <c r="L36" s="122">
        <v>260</v>
      </c>
      <c r="M36" s="122" t="s">
        <v>10</v>
      </c>
      <c r="N36" s="122">
        <f t="shared" si="3"/>
        <v>0</v>
      </c>
      <c r="O36" s="63"/>
    </row>
    <row r="37" spans="1:15" ht="20.25" x14ac:dyDescent="0.35">
      <c r="A37" s="242" t="s">
        <v>31</v>
      </c>
      <c r="B37" s="242"/>
      <c r="C37" s="242"/>
      <c r="D37" s="119">
        <v>0</v>
      </c>
      <c r="E37" s="122" t="s">
        <v>9</v>
      </c>
      <c r="F37" s="122">
        <v>1.6</v>
      </c>
      <c r="G37" s="122" t="s">
        <v>10</v>
      </c>
      <c r="H37" s="122">
        <f t="shared" si="0"/>
        <v>0</v>
      </c>
      <c r="I37" s="122"/>
      <c r="J37" s="163">
        <f>ROUNDUP(D37*0.1,0)</f>
        <v>0</v>
      </c>
      <c r="K37" s="122" t="s">
        <v>9</v>
      </c>
      <c r="L37" s="122">
        <v>2</v>
      </c>
      <c r="M37" s="122" t="s">
        <v>10</v>
      </c>
      <c r="N37" s="122">
        <f>IF(J37&gt;32,"0",J37*L37)</f>
        <v>0</v>
      </c>
      <c r="O37" s="62"/>
    </row>
    <row r="38" spans="1:15" ht="20.25" x14ac:dyDescent="0.35">
      <c r="A38" s="242" t="s">
        <v>42</v>
      </c>
      <c r="B38" s="242"/>
      <c r="C38" s="242"/>
      <c r="D38" s="119">
        <v>0</v>
      </c>
      <c r="E38" s="122" t="s">
        <v>9</v>
      </c>
      <c r="F38" s="119"/>
      <c r="G38" s="122" t="s">
        <v>10</v>
      </c>
      <c r="H38" s="122">
        <f t="shared" si="0"/>
        <v>0</v>
      </c>
      <c r="I38" s="122"/>
      <c r="J38" s="163">
        <f>D38</f>
        <v>0</v>
      </c>
      <c r="K38" s="122" t="s">
        <v>9</v>
      </c>
      <c r="L38" s="122">
        <v>20</v>
      </c>
      <c r="M38" s="122" t="s">
        <v>10</v>
      </c>
      <c r="N38" s="122">
        <f t="shared" si="3"/>
        <v>0</v>
      </c>
      <c r="O38" s="63"/>
    </row>
    <row r="39" spans="1:15" ht="20.25" x14ac:dyDescent="0.35">
      <c r="A39" s="242" t="s">
        <v>43</v>
      </c>
      <c r="B39" s="242"/>
      <c r="C39" s="242"/>
      <c r="D39" s="119">
        <v>0</v>
      </c>
      <c r="E39" s="122" t="s">
        <v>9</v>
      </c>
      <c r="F39" s="122">
        <v>200</v>
      </c>
      <c r="G39" s="122" t="s">
        <v>10</v>
      </c>
      <c r="H39" s="122">
        <f t="shared" si="0"/>
        <v>0</v>
      </c>
      <c r="I39" s="122"/>
      <c r="J39" s="163">
        <f>ROUNDUP(D39*0.1,0)</f>
        <v>0</v>
      </c>
      <c r="K39" s="122" t="s">
        <v>9</v>
      </c>
      <c r="L39" s="122">
        <v>200</v>
      </c>
      <c r="M39" s="122" t="s">
        <v>10</v>
      </c>
      <c r="N39" s="122">
        <f>IF(J39&gt;32,"0",J39*L39)</f>
        <v>0</v>
      </c>
      <c r="O39" s="62"/>
    </row>
    <row r="40" spans="1:15" ht="20.25" x14ac:dyDescent="0.35">
      <c r="A40" s="241" t="s">
        <v>44</v>
      </c>
      <c r="B40" s="241"/>
      <c r="C40" s="241"/>
      <c r="D40" s="119">
        <v>0</v>
      </c>
      <c r="E40" s="122" t="s">
        <v>9</v>
      </c>
      <c r="F40" s="122">
        <v>25</v>
      </c>
      <c r="G40" s="122" t="s">
        <v>10</v>
      </c>
      <c r="H40" s="122">
        <f t="shared" si="0"/>
        <v>0</v>
      </c>
      <c r="I40" s="122"/>
      <c r="J40" s="163">
        <f>D40</f>
        <v>0</v>
      </c>
      <c r="K40" s="122" t="s">
        <v>9</v>
      </c>
      <c r="L40" s="122">
        <v>25</v>
      </c>
      <c r="M40" s="122" t="s">
        <v>10</v>
      </c>
      <c r="N40" s="122">
        <f t="shared" si="3"/>
        <v>0</v>
      </c>
      <c r="O40" s="63"/>
    </row>
    <row r="41" spans="1:15" ht="20.25" x14ac:dyDescent="0.35">
      <c r="A41" s="241" t="s">
        <v>46</v>
      </c>
      <c r="B41" s="241"/>
      <c r="C41" s="241"/>
      <c r="D41" s="119">
        <v>0</v>
      </c>
      <c r="E41" s="122" t="s">
        <v>9</v>
      </c>
      <c r="F41" s="122">
        <v>45</v>
      </c>
      <c r="G41" s="122" t="s">
        <v>10</v>
      </c>
      <c r="H41" s="122">
        <f t="shared" si="0"/>
        <v>0</v>
      </c>
      <c r="I41" s="122"/>
      <c r="J41" s="163">
        <f>D41</f>
        <v>0</v>
      </c>
      <c r="K41" s="122" t="s">
        <v>9</v>
      </c>
      <c r="L41" s="122">
        <v>45</v>
      </c>
      <c r="M41" s="122" t="s">
        <v>10</v>
      </c>
      <c r="N41" s="122">
        <f t="shared" si="3"/>
        <v>0</v>
      </c>
      <c r="O41" s="62"/>
    </row>
    <row r="42" spans="1:15" ht="20.25" x14ac:dyDescent="0.35">
      <c r="A42" s="242" t="s">
        <v>47</v>
      </c>
      <c r="B42" s="242"/>
      <c r="C42" s="242"/>
      <c r="D42" s="119">
        <v>0</v>
      </c>
      <c r="E42" s="122" t="s">
        <v>9</v>
      </c>
      <c r="F42" s="119"/>
      <c r="G42" s="122" t="s">
        <v>10</v>
      </c>
      <c r="H42" s="122">
        <f t="shared" si="0"/>
        <v>0</v>
      </c>
      <c r="I42" s="122"/>
      <c r="J42" s="163">
        <f>ROUNDUP(D42*0.1,0)</f>
        <v>0</v>
      </c>
      <c r="K42" s="122" t="s">
        <v>9</v>
      </c>
      <c r="L42" s="119"/>
      <c r="M42" s="122" t="s">
        <v>10</v>
      </c>
      <c r="N42" s="122">
        <f>IF(J42&gt;32,"0",J42*L42)</f>
        <v>0</v>
      </c>
      <c r="O42" s="63"/>
    </row>
    <row r="43" spans="1:15" ht="20.25" x14ac:dyDescent="0.35">
      <c r="A43" s="241" t="s">
        <v>48</v>
      </c>
      <c r="B43" s="241"/>
      <c r="C43" s="241"/>
      <c r="D43" s="119">
        <v>0</v>
      </c>
      <c r="E43" s="122" t="s">
        <v>9</v>
      </c>
      <c r="F43" s="122">
        <v>75</v>
      </c>
      <c r="G43" s="122" t="s">
        <v>10</v>
      </c>
      <c r="H43" s="122">
        <f t="shared" si="0"/>
        <v>0</v>
      </c>
      <c r="I43" s="122"/>
      <c r="J43" s="163">
        <f t="shared" ref="J43:J53" si="4">D43</f>
        <v>0</v>
      </c>
      <c r="K43" s="122" t="s">
        <v>9</v>
      </c>
      <c r="L43" s="122">
        <v>75</v>
      </c>
      <c r="M43" s="122" t="s">
        <v>10</v>
      </c>
      <c r="N43" s="122">
        <f t="shared" si="3"/>
        <v>0</v>
      </c>
      <c r="O43" s="62"/>
    </row>
    <row r="44" spans="1:15" ht="20.25" x14ac:dyDescent="0.35">
      <c r="A44" s="241" t="s">
        <v>49</v>
      </c>
      <c r="B44" s="241"/>
      <c r="C44" s="241"/>
      <c r="D44" s="119">
        <v>0</v>
      </c>
      <c r="E44" s="122" t="s">
        <v>9</v>
      </c>
      <c r="F44" s="122">
        <v>50</v>
      </c>
      <c r="G44" s="122" t="s">
        <v>10</v>
      </c>
      <c r="H44" s="122">
        <f t="shared" si="0"/>
        <v>0</v>
      </c>
      <c r="I44" s="122"/>
      <c r="J44" s="163">
        <f t="shared" si="4"/>
        <v>0</v>
      </c>
      <c r="K44" s="122" t="s">
        <v>9</v>
      </c>
      <c r="L44" s="122">
        <v>50</v>
      </c>
      <c r="M44" s="122" t="s">
        <v>10</v>
      </c>
      <c r="N44" s="122">
        <f t="shared" si="3"/>
        <v>0</v>
      </c>
      <c r="O44" s="63"/>
    </row>
    <row r="45" spans="1:15" ht="20.25" x14ac:dyDescent="0.35">
      <c r="A45" s="241" t="s">
        <v>50</v>
      </c>
      <c r="B45" s="241"/>
      <c r="C45" s="241"/>
      <c r="D45" s="119">
        <v>0</v>
      </c>
      <c r="E45" s="122" t="s">
        <v>9</v>
      </c>
      <c r="F45" s="122">
        <v>40</v>
      </c>
      <c r="G45" s="122" t="s">
        <v>10</v>
      </c>
      <c r="H45" s="122">
        <f t="shared" si="0"/>
        <v>0</v>
      </c>
      <c r="I45" s="122"/>
      <c r="J45" s="163">
        <f t="shared" si="4"/>
        <v>0</v>
      </c>
      <c r="K45" s="122" t="s">
        <v>9</v>
      </c>
      <c r="L45" s="122">
        <v>40</v>
      </c>
      <c r="M45" s="122" t="s">
        <v>10</v>
      </c>
      <c r="N45" s="122">
        <f t="shared" si="3"/>
        <v>0</v>
      </c>
      <c r="O45" s="62"/>
    </row>
    <row r="46" spans="1:15" ht="20.25" x14ac:dyDescent="0.35">
      <c r="A46" s="241" t="s">
        <v>51</v>
      </c>
      <c r="B46" s="241"/>
      <c r="C46" s="241"/>
      <c r="D46" s="119">
        <v>0</v>
      </c>
      <c r="E46" s="122" t="s">
        <v>9</v>
      </c>
      <c r="F46" s="122">
        <v>31</v>
      </c>
      <c r="G46" s="122" t="s">
        <v>10</v>
      </c>
      <c r="H46" s="122">
        <f t="shared" si="0"/>
        <v>0</v>
      </c>
      <c r="I46" s="122"/>
      <c r="J46" s="163">
        <f t="shared" si="4"/>
        <v>0</v>
      </c>
      <c r="K46" s="122" t="s">
        <v>9</v>
      </c>
      <c r="L46" s="122">
        <v>31</v>
      </c>
      <c r="M46" s="122" t="s">
        <v>10</v>
      </c>
      <c r="N46" s="122">
        <f t="shared" si="3"/>
        <v>0</v>
      </c>
      <c r="O46" s="63"/>
    </row>
    <row r="47" spans="1:15" ht="20.25" x14ac:dyDescent="0.35">
      <c r="A47" s="241" t="s">
        <v>52</v>
      </c>
      <c r="B47" s="241"/>
      <c r="C47" s="241"/>
      <c r="D47" s="119">
        <v>0</v>
      </c>
      <c r="E47" s="122" t="s">
        <v>9</v>
      </c>
      <c r="F47" s="122">
        <v>34</v>
      </c>
      <c r="G47" s="122" t="s">
        <v>10</v>
      </c>
      <c r="H47" s="122">
        <f t="shared" si="0"/>
        <v>0</v>
      </c>
      <c r="I47" s="122"/>
      <c r="J47" s="163">
        <f t="shared" si="4"/>
        <v>0</v>
      </c>
      <c r="K47" s="122" t="s">
        <v>9</v>
      </c>
      <c r="L47" s="122">
        <v>34</v>
      </c>
      <c r="M47" s="122" t="s">
        <v>10</v>
      </c>
      <c r="N47" s="122">
        <f t="shared" si="3"/>
        <v>0</v>
      </c>
      <c r="O47" s="62"/>
    </row>
    <row r="48" spans="1:15" ht="20.25" x14ac:dyDescent="0.35">
      <c r="A48" s="242" t="s">
        <v>53</v>
      </c>
      <c r="B48" s="242"/>
      <c r="C48" s="242"/>
      <c r="D48" s="119">
        <v>0</v>
      </c>
      <c r="E48" s="122" t="s">
        <v>9</v>
      </c>
      <c r="F48" s="122">
        <v>138</v>
      </c>
      <c r="G48" s="122" t="s">
        <v>10</v>
      </c>
      <c r="H48" s="122">
        <f t="shared" si="0"/>
        <v>0</v>
      </c>
      <c r="I48" s="122"/>
      <c r="J48" s="163">
        <f t="shared" si="4"/>
        <v>0</v>
      </c>
      <c r="K48" s="122" t="s">
        <v>9</v>
      </c>
      <c r="L48" s="122">
        <v>138</v>
      </c>
      <c r="M48" s="122" t="s">
        <v>10</v>
      </c>
      <c r="N48" s="122">
        <f t="shared" si="3"/>
        <v>0</v>
      </c>
      <c r="O48" s="63"/>
    </row>
    <row r="49" spans="1:15" ht="20.25" x14ac:dyDescent="0.35">
      <c r="A49" s="241" t="s">
        <v>54</v>
      </c>
      <c r="B49" s="241"/>
      <c r="C49" s="241"/>
      <c r="D49" s="119">
        <v>0</v>
      </c>
      <c r="E49" s="122" t="s">
        <v>9</v>
      </c>
      <c r="F49" s="122">
        <v>26</v>
      </c>
      <c r="G49" s="122" t="s">
        <v>10</v>
      </c>
      <c r="H49" s="122">
        <f t="shared" si="0"/>
        <v>0</v>
      </c>
      <c r="I49" s="122"/>
      <c r="J49" s="163">
        <f t="shared" si="4"/>
        <v>0</v>
      </c>
      <c r="K49" s="122" t="s">
        <v>9</v>
      </c>
      <c r="L49" s="122">
        <v>85</v>
      </c>
      <c r="M49" s="122" t="s">
        <v>10</v>
      </c>
      <c r="N49" s="122">
        <f t="shared" si="3"/>
        <v>0</v>
      </c>
      <c r="O49" s="62"/>
    </row>
    <row r="50" spans="1:15" ht="20.25" x14ac:dyDescent="0.35">
      <c r="A50" s="241" t="s">
        <v>55</v>
      </c>
      <c r="B50" s="241"/>
      <c r="C50" s="241"/>
      <c r="D50" s="119">
        <v>0</v>
      </c>
      <c r="E50" s="122" t="s">
        <v>9</v>
      </c>
      <c r="F50" s="122">
        <v>45</v>
      </c>
      <c r="G50" s="122" t="s">
        <v>10</v>
      </c>
      <c r="H50" s="122">
        <f t="shared" si="0"/>
        <v>0</v>
      </c>
      <c r="I50" s="122"/>
      <c r="J50" s="163">
        <f t="shared" si="4"/>
        <v>0</v>
      </c>
      <c r="K50" s="122" t="s">
        <v>9</v>
      </c>
      <c r="L50" s="122">
        <v>76</v>
      </c>
      <c r="M50" s="122" t="s">
        <v>10</v>
      </c>
      <c r="N50" s="122">
        <f t="shared" si="3"/>
        <v>0</v>
      </c>
      <c r="O50" s="63"/>
    </row>
    <row r="51" spans="1:15" ht="20.25" x14ac:dyDescent="0.35">
      <c r="A51" s="241" t="s">
        <v>56</v>
      </c>
      <c r="B51" s="241"/>
      <c r="C51" s="241"/>
      <c r="D51" s="119">
        <v>0</v>
      </c>
      <c r="E51" s="122" t="s">
        <v>9</v>
      </c>
      <c r="F51" s="122">
        <v>30</v>
      </c>
      <c r="G51" s="122" t="s">
        <v>10</v>
      </c>
      <c r="H51" s="122">
        <f t="shared" si="0"/>
        <v>0</v>
      </c>
      <c r="I51" s="122"/>
      <c r="J51" s="163">
        <f t="shared" si="4"/>
        <v>0</v>
      </c>
      <c r="K51" s="122" t="s">
        <v>9</v>
      </c>
      <c r="L51" s="122">
        <v>86</v>
      </c>
      <c r="M51" s="122" t="s">
        <v>10</v>
      </c>
      <c r="N51" s="122">
        <f t="shared" si="3"/>
        <v>0</v>
      </c>
      <c r="O51" s="62"/>
    </row>
    <row r="52" spans="1:15" ht="20.25" x14ac:dyDescent="0.35">
      <c r="A52" s="241" t="s">
        <v>57</v>
      </c>
      <c r="B52" s="241"/>
      <c r="C52" s="241"/>
      <c r="D52" s="119">
        <v>0</v>
      </c>
      <c r="E52" s="122" t="s">
        <v>9</v>
      </c>
      <c r="F52" s="122">
        <v>25</v>
      </c>
      <c r="G52" s="122" t="s">
        <v>10</v>
      </c>
      <c r="H52" s="122">
        <f t="shared" si="0"/>
        <v>0</v>
      </c>
      <c r="I52" s="122"/>
      <c r="J52" s="163">
        <f t="shared" si="4"/>
        <v>0</v>
      </c>
      <c r="K52" s="122" t="s">
        <v>9</v>
      </c>
      <c r="L52" s="122">
        <v>75</v>
      </c>
      <c r="M52" s="122" t="s">
        <v>10</v>
      </c>
      <c r="N52" s="122">
        <f t="shared" si="3"/>
        <v>0</v>
      </c>
      <c r="O52" s="63"/>
    </row>
    <row r="53" spans="1:15" ht="20.25" x14ac:dyDescent="0.35">
      <c r="A53" s="241" t="s">
        <v>58</v>
      </c>
      <c r="B53" s="241"/>
      <c r="C53" s="241"/>
      <c r="D53" s="119">
        <v>0</v>
      </c>
      <c r="E53" s="122" t="s">
        <v>9</v>
      </c>
      <c r="F53" s="122">
        <v>12</v>
      </c>
      <c r="G53" s="122" t="s">
        <v>10</v>
      </c>
      <c r="H53" s="122">
        <f t="shared" si="0"/>
        <v>0</v>
      </c>
      <c r="I53" s="122"/>
      <c r="J53" s="163">
        <f t="shared" si="4"/>
        <v>0</v>
      </c>
      <c r="K53" s="122" t="s">
        <v>9</v>
      </c>
      <c r="L53" s="122">
        <v>50</v>
      </c>
      <c r="M53" s="122" t="s">
        <v>10</v>
      </c>
      <c r="N53" s="122">
        <f t="shared" si="3"/>
        <v>0</v>
      </c>
      <c r="O53" s="62"/>
    </row>
    <row r="54" spans="1:15" ht="20.25" x14ac:dyDescent="0.35">
      <c r="A54" s="241" t="s">
        <v>100</v>
      </c>
      <c r="B54" s="241"/>
      <c r="C54" s="241"/>
      <c r="D54" s="119">
        <v>0</v>
      </c>
      <c r="E54" s="122" t="s">
        <v>9</v>
      </c>
      <c r="F54" s="122">
        <v>40</v>
      </c>
      <c r="G54" s="122" t="s">
        <v>10</v>
      </c>
      <c r="H54" s="122">
        <f t="shared" si="0"/>
        <v>0</v>
      </c>
      <c r="I54" s="122"/>
      <c r="J54" s="163">
        <f>ROUNDUP(D54*0.1,0)</f>
        <v>0</v>
      </c>
      <c r="K54" s="122" t="s">
        <v>9</v>
      </c>
      <c r="L54" s="122">
        <v>40</v>
      </c>
      <c r="M54" s="122" t="s">
        <v>10</v>
      </c>
      <c r="N54" s="122">
        <f>IF(J54&gt;32,"0",J54*L54)</f>
        <v>0</v>
      </c>
      <c r="O54" s="63"/>
    </row>
    <row r="55" spans="1:15" ht="20.25" x14ac:dyDescent="0.35">
      <c r="A55" s="241" t="s">
        <v>101</v>
      </c>
      <c r="B55" s="241"/>
      <c r="C55" s="241"/>
      <c r="D55" s="119">
        <v>0</v>
      </c>
      <c r="E55" s="122" t="s">
        <v>9</v>
      </c>
      <c r="F55" s="122">
        <v>240</v>
      </c>
      <c r="G55" s="122" t="s">
        <v>10</v>
      </c>
      <c r="H55" s="122">
        <f t="shared" si="0"/>
        <v>0</v>
      </c>
      <c r="I55" s="122"/>
      <c r="J55" s="163">
        <f>ROUNDUP(D55*0.1,0)</f>
        <v>0</v>
      </c>
      <c r="K55" s="122" t="s">
        <v>9</v>
      </c>
      <c r="L55" s="122">
        <v>240</v>
      </c>
      <c r="M55" s="122" t="s">
        <v>10</v>
      </c>
      <c r="N55" s="122">
        <f>IF(J55&gt;32,"0",J55*L55)</f>
        <v>0</v>
      </c>
      <c r="O55" s="62"/>
    </row>
    <row r="56" spans="1:15" ht="20.25" x14ac:dyDescent="0.35">
      <c r="A56" s="241" t="s">
        <v>102</v>
      </c>
      <c r="B56" s="241"/>
      <c r="C56" s="241"/>
      <c r="D56" s="119">
        <v>0</v>
      </c>
      <c r="E56" s="122" t="s">
        <v>9</v>
      </c>
      <c r="F56" s="122">
        <v>35</v>
      </c>
      <c r="G56" s="122" t="s">
        <v>10</v>
      </c>
      <c r="H56" s="122">
        <f t="shared" si="0"/>
        <v>0</v>
      </c>
      <c r="I56" s="122"/>
      <c r="J56" s="163">
        <f>ROUNDUP(D56*0.1,0)</f>
        <v>0</v>
      </c>
      <c r="K56" s="122" t="s">
        <v>9</v>
      </c>
      <c r="L56" s="122">
        <v>35</v>
      </c>
      <c r="M56" s="122" t="s">
        <v>10</v>
      </c>
      <c r="N56" s="122">
        <f>IF(J56&gt;32,"0",J56*L56)</f>
        <v>0</v>
      </c>
      <c r="O56" s="63"/>
    </row>
    <row r="57" spans="1:15" ht="20.25" x14ac:dyDescent="0.35">
      <c r="A57" s="241" t="s">
        <v>59</v>
      </c>
      <c r="B57" s="241"/>
      <c r="C57" s="241"/>
      <c r="D57" s="119">
        <v>0</v>
      </c>
      <c r="E57" s="122" t="s">
        <v>9</v>
      </c>
      <c r="F57" s="122">
        <v>46</v>
      </c>
      <c r="G57" s="122" t="s">
        <v>10</v>
      </c>
      <c r="H57" s="122">
        <f t="shared" si="0"/>
        <v>0</v>
      </c>
      <c r="I57" s="122"/>
      <c r="J57" s="163">
        <f>ROUNDUP(D57*0.1,0)</f>
        <v>0</v>
      </c>
      <c r="K57" s="122" t="s">
        <v>9</v>
      </c>
      <c r="L57" s="122">
        <v>46</v>
      </c>
      <c r="M57" s="122" t="s">
        <v>10</v>
      </c>
      <c r="N57" s="122">
        <f>IF(J57&gt;32,"0",J57*L57)</f>
        <v>0</v>
      </c>
      <c r="O57" s="62"/>
    </row>
    <row r="58" spans="1:15" ht="20.25" x14ac:dyDescent="0.35">
      <c r="A58" s="241" t="s">
        <v>60</v>
      </c>
      <c r="B58" s="241"/>
      <c r="C58" s="241"/>
      <c r="D58" s="119">
        <v>0</v>
      </c>
      <c r="E58" s="122" t="s">
        <v>9</v>
      </c>
      <c r="F58" s="122">
        <v>160</v>
      </c>
      <c r="G58" s="122" t="s">
        <v>10</v>
      </c>
      <c r="H58" s="122">
        <f t="shared" si="0"/>
        <v>0</v>
      </c>
      <c r="I58" s="122"/>
      <c r="J58" s="163">
        <f>ROUNDUP(D58*0.1,0)</f>
        <v>0</v>
      </c>
      <c r="K58" s="122" t="s">
        <v>9</v>
      </c>
      <c r="L58" s="122">
        <v>160</v>
      </c>
      <c r="M58" s="122" t="s">
        <v>10</v>
      </c>
      <c r="N58" s="122">
        <f>IF(J58&gt;32,"0",J58*L58)</f>
        <v>0</v>
      </c>
      <c r="O58" s="63"/>
    </row>
    <row r="59" spans="1:15" ht="20.25" x14ac:dyDescent="0.35">
      <c r="A59" s="241" t="s">
        <v>61</v>
      </c>
      <c r="B59" s="241"/>
      <c r="C59" s="241"/>
      <c r="D59" s="119">
        <v>0</v>
      </c>
      <c r="E59" s="122" t="s">
        <v>9</v>
      </c>
      <c r="F59" s="122">
        <v>72</v>
      </c>
      <c r="G59" s="122" t="s">
        <v>10</v>
      </c>
      <c r="H59" s="122">
        <f t="shared" si="0"/>
        <v>0</v>
      </c>
      <c r="I59" s="122"/>
      <c r="J59" s="163">
        <f>D59</f>
        <v>0</v>
      </c>
      <c r="K59" s="122" t="s">
        <v>9</v>
      </c>
      <c r="L59" s="122">
        <v>80</v>
      </c>
      <c r="M59" s="122" t="s">
        <v>10</v>
      </c>
      <c r="N59" s="122">
        <f t="shared" si="3"/>
        <v>0</v>
      </c>
      <c r="O59" s="62"/>
    </row>
    <row r="60" spans="1:15" ht="20.25" x14ac:dyDescent="0.35">
      <c r="A60" s="241" t="s">
        <v>62</v>
      </c>
      <c r="B60" s="241"/>
      <c r="C60" s="241"/>
      <c r="D60" s="119">
        <v>0</v>
      </c>
      <c r="E60" s="122" t="s">
        <v>9</v>
      </c>
      <c r="F60" s="122">
        <v>85</v>
      </c>
      <c r="G60" s="122" t="s">
        <v>10</v>
      </c>
      <c r="H60" s="122">
        <f t="shared" si="0"/>
        <v>0</v>
      </c>
      <c r="I60" s="122"/>
      <c r="J60" s="163">
        <f>D60</f>
        <v>0</v>
      </c>
      <c r="K60" s="122" t="s">
        <v>9</v>
      </c>
      <c r="L60" s="122">
        <v>100</v>
      </c>
      <c r="M60" s="122" t="s">
        <v>10</v>
      </c>
      <c r="N60" s="122">
        <f t="shared" si="3"/>
        <v>0</v>
      </c>
      <c r="O60" s="63"/>
    </row>
    <row r="61" spans="1:15" ht="20.25" x14ac:dyDescent="0.35">
      <c r="A61" s="241" t="s">
        <v>63</v>
      </c>
      <c r="B61" s="241"/>
      <c r="C61" s="241"/>
      <c r="D61" s="119">
        <v>0</v>
      </c>
      <c r="E61" s="122" t="s">
        <v>9</v>
      </c>
      <c r="F61" s="122">
        <v>72</v>
      </c>
      <c r="G61" s="122" t="s">
        <v>10</v>
      </c>
      <c r="H61" s="122">
        <f t="shared" si="0"/>
        <v>0</v>
      </c>
      <c r="I61" s="122"/>
      <c r="J61" s="163">
        <f>D61</f>
        <v>0</v>
      </c>
      <c r="K61" s="122" t="s">
        <v>9</v>
      </c>
      <c r="L61" s="122">
        <v>87</v>
      </c>
      <c r="M61" s="122" t="s">
        <v>10</v>
      </c>
      <c r="N61" s="122">
        <f t="shared" si="3"/>
        <v>0</v>
      </c>
      <c r="O61" s="62"/>
    </row>
    <row r="62" spans="1:15" ht="20.25" x14ac:dyDescent="0.35">
      <c r="A62" s="242" t="s">
        <v>31</v>
      </c>
      <c r="B62" s="242"/>
      <c r="C62" s="242"/>
      <c r="D62" s="119">
        <v>0</v>
      </c>
      <c r="E62" s="122" t="s">
        <v>9</v>
      </c>
      <c r="F62" s="122">
        <v>1.6</v>
      </c>
      <c r="G62" s="122" t="s">
        <v>10</v>
      </c>
      <c r="H62" s="122">
        <f t="shared" si="0"/>
        <v>0</v>
      </c>
      <c r="I62" s="122"/>
      <c r="J62" s="163">
        <f>ROUNDUP(D62*0.1,0)</f>
        <v>0</v>
      </c>
      <c r="K62" s="122" t="s">
        <v>9</v>
      </c>
      <c r="L62" s="122">
        <v>2</v>
      </c>
      <c r="M62" s="122" t="s">
        <v>10</v>
      </c>
      <c r="N62" s="122">
        <f>IF(J62&gt;32,"0",J62*L62)</f>
        <v>0</v>
      </c>
      <c r="O62" s="63"/>
    </row>
    <row r="63" spans="1:15" ht="20.25" x14ac:dyDescent="0.35">
      <c r="A63" s="241" t="s">
        <v>64</v>
      </c>
      <c r="B63" s="241"/>
      <c r="C63" s="241"/>
      <c r="D63" s="119">
        <v>0</v>
      </c>
      <c r="E63" s="122" t="s">
        <v>9</v>
      </c>
      <c r="F63" s="122">
        <v>85</v>
      </c>
      <c r="G63" s="122" t="s">
        <v>10</v>
      </c>
      <c r="H63" s="122">
        <f t="shared" si="0"/>
        <v>0</v>
      </c>
      <c r="I63" s="122"/>
      <c r="J63" s="163">
        <f>D63</f>
        <v>0</v>
      </c>
      <c r="K63" s="122" t="s">
        <v>9</v>
      </c>
      <c r="L63" s="122">
        <v>100</v>
      </c>
      <c r="M63" s="122" t="s">
        <v>10</v>
      </c>
      <c r="N63" s="122">
        <f t="shared" si="3"/>
        <v>0</v>
      </c>
      <c r="O63" s="62"/>
    </row>
    <row r="64" spans="1:15" ht="20.25" x14ac:dyDescent="0.35">
      <c r="A64" s="242" t="s">
        <v>31</v>
      </c>
      <c r="B64" s="242"/>
      <c r="C64" s="242"/>
      <c r="D64" s="119">
        <v>0</v>
      </c>
      <c r="E64" s="122" t="s">
        <v>9</v>
      </c>
      <c r="F64" s="122">
        <v>1.6</v>
      </c>
      <c r="G64" s="122" t="s">
        <v>10</v>
      </c>
      <c r="H64" s="122">
        <f t="shared" si="0"/>
        <v>0</v>
      </c>
      <c r="I64" s="122"/>
      <c r="J64" s="163">
        <f>ROUNDUP(D64*0.1,0)</f>
        <v>0</v>
      </c>
      <c r="K64" s="122" t="s">
        <v>9</v>
      </c>
      <c r="L64" s="122">
        <v>2</v>
      </c>
      <c r="M64" s="122" t="s">
        <v>10</v>
      </c>
      <c r="N64" s="122">
        <f>IF(J64&gt;32,"0",J64*L64)</f>
        <v>0</v>
      </c>
      <c r="O64" s="63"/>
    </row>
    <row r="65" spans="1:22" ht="20.25" x14ac:dyDescent="0.35">
      <c r="A65" s="241" t="s">
        <v>65</v>
      </c>
      <c r="B65" s="241"/>
      <c r="C65" s="241"/>
      <c r="D65" s="119">
        <v>0</v>
      </c>
      <c r="E65" s="122" t="s">
        <v>9</v>
      </c>
      <c r="F65" s="122">
        <v>145</v>
      </c>
      <c r="G65" s="122" t="s">
        <v>10</v>
      </c>
      <c r="H65" s="122">
        <f t="shared" si="0"/>
        <v>0</v>
      </c>
      <c r="I65" s="122"/>
      <c r="J65" s="163">
        <f>D65</f>
        <v>0</v>
      </c>
      <c r="K65" s="122" t="s">
        <v>9</v>
      </c>
      <c r="L65" s="122">
        <v>215</v>
      </c>
      <c r="M65" s="122" t="s">
        <v>10</v>
      </c>
      <c r="N65" s="122">
        <f t="shared" si="3"/>
        <v>0</v>
      </c>
      <c r="O65" s="62"/>
    </row>
    <row r="66" spans="1:22" ht="20.25" x14ac:dyDescent="0.35">
      <c r="A66" s="242" t="s">
        <v>31</v>
      </c>
      <c r="B66" s="242"/>
      <c r="C66" s="242"/>
      <c r="D66" s="119">
        <v>0</v>
      </c>
      <c r="E66" s="122" t="s">
        <v>9</v>
      </c>
      <c r="F66" s="122">
        <v>1.6</v>
      </c>
      <c r="G66" s="122" t="s">
        <v>10</v>
      </c>
      <c r="H66" s="122">
        <f t="shared" si="0"/>
        <v>0</v>
      </c>
      <c r="I66" s="122"/>
      <c r="J66" s="163">
        <f>ROUNDUP(D66*0.1,0)</f>
        <v>0</v>
      </c>
      <c r="K66" s="122" t="s">
        <v>9</v>
      </c>
      <c r="L66" s="122">
        <v>2</v>
      </c>
      <c r="M66" s="122" t="s">
        <v>10</v>
      </c>
      <c r="N66" s="122">
        <f>IF(J66&gt;32,"0",J66*L66)</f>
        <v>0</v>
      </c>
      <c r="O66" s="63"/>
    </row>
    <row r="67" spans="1:22" ht="20.25" x14ac:dyDescent="0.35">
      <c r="A67" s="241" t="s">
        <v>66</v>
      </c>
      <c r="B67" s="241"/>
      <c r="C67" s="241"/>
      <c r="D67" s="119">
        <v>0</v>
      </c>
      <c r="E67" s="122" t="s">
        <v>9</v>
      </c>
      <c r="F67" s="122">
        <v>143</v>
      </c>
      <c r="G67" s="122" t="s">
        <v>10</v>
      </c>
      <c r="H67" s="122">
        <f t="shared" si="0"/>
        <v>0</v>
      </c>
      <c r="I67" s="122"/>
      <c r="J67" s="163">
        <f>D67</f>
        <v>0</v>
      </c>
      <c r="K67" s="122" t="s">
        <v>9</v>
      </c>
      <c r="L67" s="122">
        <v>243</v>
      </c>
      <c r="M67" s="122" t="s">
        <v>10</v>
      </c>
      <c r="N67" s="122">
        <f t="shared" si="3"/>
        <v>0</v>
      </c>
      <c r="O67" s="62"/>
    </row>
    <row r="68" spans="1:22" ht="20.25" x14ac:dyDescent="0.35">
      <c r="A68" s="242" t="s">
        <v>31</v>
      </c>
      <c r="B68" s="242"/>
      <c r="C68" s="242"/>
      <c r="D68" s="119">
        <v>0</v>
      </c>
      <c r="E68" s="122" t="s">
        <v>9</v>
      </c>
      <c r="F68" s="122">
        <v>1.6</v>
      </c>
      <c r="G68" s="122" t="s">
        <v>10</v>
      </c>
      <c r="H68" s="122">
        <f t="shared" si="0"/>
        <v>0</v>
      </c>
      <c r="I68" s="122"/>
      <c r="J68" s="163">
        <f>ROUNDUP(D68*0.1,0)</f>
        <v>0</v>
      </c>
      <c r="K68" s="122" t="s">
        <v>9</v>
      </c>
      <c r="L68" s="122">
        <v>2</v>
      </c>
      <c r="M68" s="122" t="s">
        <v>10</v>
      </c>
      <c r="N68" s="122">
        <f>IF(J68&gt;32,"0",J68*L68)</f>
        <v>0</v>
      </c>
      <c r="O68" s="63"/>
    </row>
    <row r="69" spans="1:22" ht="20.25" x14ac:dyDescent="0.35">
      <c r="A69" s="181" t="s">
        <v>67</v>
      </c>
      <c r="B69" s="182"/>
      <c r="C69" s="183"/>
      <c r="D69" s="120">
        <v>0</v>
      </c>
      <c r="E69" s="122" t="s">
        <v>9</v>
      </c>
      <c r="F69" s="122">
        <v>300</v>
      </c>
      <c r="G69" s="122" t="s">
        <v>10</v>
      </c>
      <c r="H69" s="122">
        <f t="shared" ref="H69" si="5">IF(D69&gt;574, "0", D69*F69)</f>
        <v>0</v>
      </c>
      <c r="I69" s="138"/>
      <c r="J69" s="164">
        <f>D69</f>
        <v>0</v>
      </c>
      <c r="K69" s="122" t="s">
        <v>9</v>
      </c>
      <c r="L69" s="122">
        <v>350</v>
      </c>
      <c r="M69" s="122" t="s">
        <v>10</v>
      </c>
      <c r="N69" s="138">
        <f t="shared" ref="N69:N72" si="6">(J69*L69)</f>
        <v>0</v>
      </c>
      <c r="O69" s="63"/>
    </row>
    <row r="70" spans="1:22" ht="20.25" x14ac:dyDescent="0.35">
      <c r="A70" s="243" t="s">
        <v>68</v>
      </c>
      <c r="B70" s="243"/>
      <c r="C70" s="243"/>
      <c r="D70" s="119">
        <v>0</v>
      </c>
      <c r="E70" s="122" t="s">
        <v>9</v>
      </c>
      <c r="F70" s="119"/>
      <c r="G70" s="122" t="s">
        <v>10</v>
      </c>
      <c r="H70" s="122">
        <f t="shared" si="0"/>
        <v>0</v>
      </c>
      <c r="I70" s="122"/>
      <c r="J70" s="163">
        <f>ROUNDUP(D70*0.1,0)</f>
        <v>0</v>
      </c>
      <c r="K70" s="122" t="s">
        <v>9</v>
      </c>
      <c r="L70" s="119"/>
      <c r="M70" s="122" t="s">
        <v>10</v>
      </c>
      <c r="N70" s="122">
        <f t="shared" si="6"/>
        <v>0</v>
      </c>
      <c r="O70" s="63" t="s">
        <v>14</v>
      </c>
    </row>
    <row r="71" spans="1:22" ht="20.25" x14ac:dyDescent="0.35">
      <c r="A71" s="243" t="s">
        <v>69</v>
      </c>
      <c r="B71" s="243"/>
      <c r="C71" s="243"/>
      <c r="D71" s="119">
        <v>0</v>
      </c>
      <c r="E71" s="122" t="s">
        <v>9</v>
      </c>
      <c r="F71" s="119"/>
      <c r="G71" s="122" t="s">
        <v>10</v>
      </c>
      <c r="H71" s="122">
        <f t="shared" si="0"/>
        <v>0</v>
      </c>
      <c r="I71" s="122"/>
      <c r="J71" s="163">
        <f>ROUNDUP(D71*0.1,0)</f>
        <v>0</v>
      </c>
      <c r="K71" s="122" t="s">
        <v>9</v>
      </c>
      <c r="L71" s="119"/>
      <c r="M71" s="122" t="s">
        <v>10</v>
      </c>
      <c r="N71" s="122">
        <f t="shared" si="6"/>
        <v>0</v>
      </c>
      <c r="O71" s="62" t="s">
        <v>14</v>
      </c>
    </row>
    <row r="72" spans="1:22" ht="20.25" x14ac:dyDescent="0.35">
      <c r="A72" s="243" t="s">
        <v>69</v>
      </c>
      <c r="B72" s="243"/>
      <c r="C72" s="243"/>
      <c r="D72" s="119">
        <v>0</v>
      </c>
      <c r="E72" s="122" t="s">
        <v>9</v>
      </c>
      <c r="F72" s="119"/>
      <c r="G72" s="122" t="s">
        <v>10</v>
      </c>
      <c r="H72" s="122">
        <f t="shared" si="0"/>
        <v>0</v>
      </c>
      <c r="I72" s="122"/>
      <c r="J72" s="163">
        <f>ROUNDUP(D72*0.1,0)</f>
        <v>0</v>
      </c>
      <c r="K72" s="122" t="s">
        <v>9</v>
      </c>
      <c r="L72" s="119"/>
      <c r="M72" s="122" t="s">
        <v>10</v>
      </c>
      <c r="N72" s="122">
        <f t="shared" si="6"/>
        <v>0</v>
      </c>
      <c r="O72" s="63" t="s">
        <v>14</v>
      </c>
    </row>
    <row r="73" spans="1:22" x14ac:dyDescent="0.3">
      <c r="A73" s="14"/>
      <c r="B73" s="14"/>
      <c r="C73" s="14"/>
      <c r="D73" s="14"/>
      <c r="E73" s="14"/>
      <c r="F73" s="14"/>
      <c r="G73" s="14"/>
      <c r="H73" s="14"/>
      <c r="I73" s="14"/>
      <c r="J73" s="14"/>
      <c r="K73" s="14"/>
      <c r="L73" s="14"/>
      <c r="M73" s="14"/>
      <c r="N73" s="14"/>
      <c r="O73" s="14"/>
    </row>
    <row r="74" spans="1:22" ht="20.25" x14ac:dyDescent="0.35">
      <c r="A74" s="7" t="s">
        <v>70</v>
      </c>
      <c r="B74" s="7"/>
      <c r="D74" s="7"/>
      <c r="E74" s="7"/>
      <c r="F74" s="170" t="s">
        <v>71</v>
      </c>
      <c r="G74" s="170"/>
      <c r="H74" s="87">
        <f>SUM(H11:H72)</f>
        <v>65</v>
      </c>
      <c r="I74" s="7"/>
      <c r="J74" s="10"/>
      <c r="K74" s="9"/>
      <c r="L74" s="171" t="s">
        <v>72</v>
      </c>
      <c r="M74" s="171"/>
      <c r="N74" s="86">
        <f>SUM(N11:N72)</f>
        <v>65</v>
      </c>
      <c r="O74" s="7"/>
    </row>
    <row r="75" spans="1:22" s="35" customFormat="1" ht="20.25" x14ac:dyDescent="0.35">
      <c r="A75" s="7"/>
      <c r="B75" s="7"/>
      <c r="C75" s="7"/>
      <c r="D75" s="7"/>
      <c r="E75" s="17"/>
      <c r="F75" s="9"/>
      <c r="G75" s="7"/>
      <c r="H75" s="9"/>
      <c r="I75" s="7"/>
      <c r="J75" s="7"/>
      <c r="K75" s="9"/>
      <c r="L75" s="9"/>
      <c r="M75" s="7"/>
      <c r="N75" s="7"/>
      <c r="O75" s="9"/>
      <c r="P75" s="10"/>
      <c r="Q75" s="7"/>
      <c r="R75" s="9"/>
      <c r="S75" s="7"/>
      <c r="T75" s="7"/>
      <c r="U75" s="9"/>
      <c r="V75" s="7"/>
    </row>
    <row r="76" spans="1:22" s="35" customFormat="1" ht="20.25" x14ac:dyDescent="0.35">
      <c r="A76" s="7"/>
      <c r="B76" s="7"/>
      <c r="C76" s="7"/>
      <c r="D76" s="7"/>
      <c r="E76" s="17"/>
      <c r="F76" s="9"/>
      <c r="G76" s="7"/>
      <c r="H76" s="9"/>
      <c r="I76" s="7"/>
      <c r="J76" s="7"/>
      <c r="K76" s="9"/>
      <c r="L76" s="9"/>
      <c r="M76" s="7"/>
      <c r="N76" s="7"/>
      <c r="O76" s="9"/>
      <c r="P76" s="10"/>
      <c r="Q76" s="7"/>
      <c r="R76" s="9"/>
      <c r="S76" s="7"/>
      <c r="T76" s="7"/>
      <c r="U76" s="9"/>
      <c r="V76" s="7"/>
    </row>
    <row r="77" spans="1:22" s="35" customFormat="1" ht="20.25" x14ac:dyDescent="0.35">
      <c r="A77" s="7"/>
      <c r="B77" s="7"/>
      <c r="C77" s="7"/>
      <c r="D77" s="7"/>
      <c r="E77" s="17"/>
      <c r="F77" s="9"/>
      <c r="G77" s="7"/>
      <c r="H77" s="9"/>
      <c r="I77" s="7"/>
      <c r="J77" s="7"/>
      <c r="K77" s="9"/>
      <c r="L77" s="9"/>
      <c r="M77" s="7"/>
      <c r="N77" s="7"/>
      <c r="O77" s="9"/>
      <c r="P77" s="10"/>
    </row>
    <row r="78" spans="1:22" s="35" customFormat="1" ht="20.25" x14ac:dyDescent="0.35">
      <c r="A78" s="7"/>
      <c r="C78" s="12" t="s">
        <v>73</v>
      </c>
      <c r="E78" s="75">
        <v>0</v>
      </c>
      <c r="F78" s="152" cm="1">
        <f t="array" ref="F78">IF(ISBLANK(CELL), 0, 0)</f>
        <v>0</v>
      </c>
      <c r="G78" s="9" t="s">
        <v>74</v>
      </c>
      <c r="H78" s="7" t="s">
        <v>134</v>
      </c>
      <c r="I78" s="11">
        <f>N74</f>
        <v>65</v>
      </c>
      <c r="J78" s="7" t="s">
        <v>6</v>
      </c>
      <c r="K78" s="27" t="s">
        <v>10</v>
      </c>
      <c r="L78" s="57" t="s">
        <v>76</v>
      </c>
      <c r="M78" s="57"/>
      <c r="O78" s="74">
        <f>(F78/60)*I78</f>
        <v>0</v>
      </c>
      <c r="P78" s="22" t="s">
        <v>77</v>
      </c>
    </row>
    <row r="79" spans="1:22" s="35" customFormat="1" ht="20.25" x14ac:dyDescent="0.35">
      <c r="A79" s="7"/>
      <c r="B79" s="7"/>
      <c r="C79" s="12"/>
      <c r="D79" s="7"/>
      <c r="E79" s="17"/>
      <c r="F79" s="9"/>
      <c r="G79" s="7"/>
      <c r="H79" s="9"/>
      <c r="I79" s="7"/>
      <c r="J79" s="7"/>
      <c r="K79" s="9"/>
      <c r="L79" s="9"/>
      <c r="M79" s="21"/>
      <c r="N79" s="7"/>
      <c r="O79" s="9"/>
      <c r="P79" s="10"/>
    </row>
    <row r="85" spans="4:16" ht="30" customHeight="1" x14ac:dyDescent="0.35">
      <c r="D85" s="98"/>
      <c r="E85" s="96"/>
      <c r="F85" s="96"/>
      <c r="G85" s="204" t="s">
        <v>71</v>
      </c>
      <c r="H85" s="204"/>
      <c r="I85" s="204"/>
      <c r="J85" s="95"/>
      <c r="K85" s="97">
        <f>H74</f>
        <v>65</v>
      </c>
      <c r="L85" s="96" t="s">
        <v>6</v>
      </c>
      <c r="M85" s="96"/>
      <c r="N85" s="99"/>
      <c r="O85" s="9"/>
      <c r="P85" s="10"/>
    </row>
    <row r="86" spans="4:16" ht="20.25" x14ac:dyDescent="0.35">
      <c r="D86" s="100"/>
      <c r="E86" s="35"/>
      <c r="F86" s="35"/>
      <c r="G86" s="188" t="s">
        <v>78</v>
      </c>
      <c r="H86" s="188"/>
      <c r="I86" s="188"/>
      <c r="J86" s="30" t="s">
        <v>14</v>
      </c>
      <c r="K86" s="24">
        <v>24</v>
      </c>
      <c r="L86" s="7" t="s">
        <v>79</v>
      </c>
      <c r="M86" s="7"/>
      <c r="N86" s="101"/>
      <c r="O86" s="9"/>
      <c r="P86" s="10"/>
    </row>
    <row r="87" spans="4:16" ht="20.25" x14ac:dyDescent="0.35">
      <c r="D87" s="100"/>
      <c r="E87" s="29"/>
      <c r="F87" s="29"/>
      <c r="G87" s="7" t="s">
        <v>80</v>
      </c>
      <c r="H87" s="30"/>
      <c r="I87" s="30"/>
      <c r="J87" s="102" t="s">
        <v>10</v>
      </c>
      <c r="K87" s="25">
        <f>K85*K86</f>
        <v>1560</v>
      </c>
      <c r="L87" s="26" t="s">
        <v>77</v>
      </c>
      <c r="M87" s="7"/>
      <c r="N87" s="101"/>
      <c r="O87" s="9"/>
      <c r="P87" s="10"/>
    </row>
    <row r="88" spans="4:16" ht="20.25" x14ac:dyDescent="0.35">
      <c r="D88" s="100"/>
      <c r="E88" s="29"/>
      <c r="F88" s="29"/>
      <c r="G88" s="7" t="s">
        <v>81</v>
      </c>
      <c r="H88" s="30"/>
      <c r="I88" s="30"/>
      <c r="J88" s="102" t="s">
        <v>82</v>
      </c>
      <c r="K88" s="58">
        <f>ROUND(O78,0)</f>
        <v>0</v>
      </c>
      <c r="L88" s="26" t="s">
        <v>77</v>
      </c>
      <c r="M88" s="7"/>
      <c r="N88" s="103"/>
      <c r="O88" s="9"/>
      <c r="P88" s="10"/>
    </row>
    <row r="89" spans="4:16" ht="20.25" x14ac:dyDescent="0.35">
      <c r="D89" s="100"/>
      <c r="E89" s="29"/>
      <c r="F89" s="29"/>
      <c r="G89" s="7" t="s">
        <v>83</v>
      </c>
      <c r="H89" s="30"/>
      <c r="I89" s="30"/>
      <c r="J89" s="102" t="s">
        <v>10</v>
      </c>
      <c r="K89" s="25">
        <f>K87+K88</f>
        <v>1560</v>
      </c>
      <c r="L89" s="26" t="s">
        <v>77</v>
      </c>
      <c r="M89" s="104">
        <v>1</v>
      </c>
      <c r="N89" s="103"/>
      <c r="O89" s="9"/>
      <c r="P89" s="10"/>
    </row>
    <row r="90" spans="4:16" ht="20.25" x14ac:dyDescent="0.35">
      <c r="D90" s="100"/>
      <c r="E90" s="29"/>
      <c r="F90" s="29"/>
      <c r="G90" s="7" t="s">
        <v>84</v>
      </c>
      <c r="H90" s="30"/>
      <c r="I90" s="30"/>
      <c r="J90" s="102" t="s">
        <v>82</v>
      </c>
      <c r="K90" s="126">
        <v>0</v>
      </c>
      <c r="L90" s="7" t="s">
        <v>85</v>
      </c>
      <c r="M90" s="104"/>
      <c r="N90" s="101"/>
      <c r="O90" s="9"/>
      <c r="P90" s="10"/>
    </row>
    <row r="91" spans="4:16" ht="20.25" x14ac:dyDescent="0.35">
      <c r="D91" s="100"/>
      <c r="E91" s="7"/>
      <c r="F91" s="7"/>
      <c r="G91" s="7" t="s">
        <v>86</v>
      </c>
      <c r="H91" s="93"/>
      <c r="I91" s="93"/>
      <c r="J91" s="102" t="s">
        <v>10</v>
      </c>
      <c r="K91" s="25">
        <f>SUM($K89+($K89*(K90/100)))</f>
        <v>1560</v>
      </c>
      <c r="L91" s="7" t="s">
        <v>77</v>
      </c>
      <c r="M91" s="7"/>
      <c r="N91" s="101"/>
      <c r="O91" s="45"/>
      <c r="P91" s="10"/>
    </row>
    <row r="92" spans="4:16" ht="20.25" x14ac:dyDescent="0.35">
      <c r="D92" s="100"/>
      <c r="E92" s="7"/>
      <c r="F92" s="7"/>
      <c r="G92" s="7" t="s">
        <v>87</v>
      </c>
      <c r="H92" s="94"/>
      <c r="I92" s="94"/>
      <c r="J92" s="28" t="s">
        <v>88</v>
      </c>
      <c r="K92" s="58">
        <v>1000</v>
      </c>
      <c r="L92" s="7" t="s">
        <v>79</v>
      </c>
      <c r="M92" s="7"/>
      <c r="N92" s="101"/>
      <c r="O92" s="59"/>
      <c r="P92" s="10"/>
    </row>
    <row r="93" spans="4:16" ht="20.25" x14ac:dyDescent="0.35">
      <c r="D93" s="105"/>
      <c r="E93" s="50"/>
      <c r="F93" s="50"/>
      <c r="G93" s="203"/>
      <c r="H93" s="203"/>
      <c r="I93" s="203"/>
      <c r="J93" s="51"/>
      <c r="K93" s="52"/>
      <c r="L93" s="50"/>
      <c r="M93" s="50"/>
      <c r="N93" s="106"/>
      <c r="O93" s="59"/>
      <c r="P93" s="10"/>
    </row>
    <row r="94" spans="4:16" ht="20.25" x14ac:dyDescent="0.35">
      <c r="D94" s="107"/>
      <c r="E94" s="108"/>
      <c r="F94" s="108"/>
      <c r="G94" s="201" t="s">
        <v>89</v>
      </c>
      <c r="H94" s="201"/>
      <c r="I94" s="109"/>
      <c r="J94" s="189" t="s">
        <v>10</v>
      </c>
      <c r="K94" s="190">
        <f>ROUNDUP(K91/1000,0)</f>
        <v>2</v>
      </c>
      <c r="L94" s="209" t="s">
        <v>90</v>
      </c>
      <c r="M94" s="108"/>
      <c r="N94" s="110"/>
      <c r="O94" s="45"/>
      <c r="P94" s="10"/>
    </row>
    <row r="95" spans="4:16" ht="20.25" x14ac:dyDescent="0.35">
      <c r="D95" s="111"/>
      <c r="E95" s="108"/>
      <c r="F95" s="108"/>
      <c r="G95" s="201"/>
      <c r="H95" s="201"/>
      <c r="I95" s="109"/>
      <c r="J95" s="189"/>
      <c r="K95" s="191"/>
      <c r="L95" s="209"/>
      <c r="M95" s="108"/>
      <c r="N95" s="110"/>
      <c r="O95" s="9"/>
      <c r="P95" s="10"/>
    </row>
    <row r="96" spans="4:16" ht="20.25" x14ac:dyDescent="0.35">
      <c r="D96" s="112"/>
      <c r="E96" s="113"/>
      <c r="F96" s="113"/>
      <c r="G96" s="202"/>
      <c r="H96" s="202"/>
      <c r="I96" s="114"/>
      <c r="J96" s="115"/>
      <c r="K96" s="116"/>
      <c r="L96" s="116"/>
      <c r="M96" s="117"/>
      <c r="N96" s="118"/>
      <c r="O96" s="9"/>
      <c r="P96" s="10"/>
    </row>
    <row r="97" spans="4:16" ht="20.25" x14ac:dyDescent="0.35">
      <c r="D97" s="46"/>
      <c r="E97" s="46"/>
      <c r="F97" s="46"/>
      <c r="G97" s="46"/>
      <c r="H97" s="46"/>
      <c r="I97" s="46"/>
      <c r="J97" s="46"/>
      <c r="K97" s="47"/>
      <c r="L97" s="48"/>
      <c r="M97" s="48"/>
      <c r="N97" s="49"/>
      <c r="O97" s="9"/>
      <c r="P97" s="10"/>
    </row>
    <row r="98" spans="4:16" ht="20.25" x14ac:dyDescent="0.35">
      <c r="D98" s="46"/>
      <c r="E98" s="46"/>
      <c r="F98" s="46"/>
      <c r="G98" s="46"/>
      <c r="H98" s="46"/>
      <c r="I98" s="46"/>
      <c r="J98" s="46"/>
      <c r="K98" s="47"/>
      <c r="L98" s="48"/>
      <c r="M98" s="48"/>
      <c r="N98" s="49"/>
      <c r="O98" s="9"/>
      <c r="P98" s="10"/>
    </row>
    <row r="99" spans="4:16" ht="20.25" x14ac:dyDescent="0.35">
      <c r="D99" s="46"/>
      <c r="E99" s="46"/>
      <c r="F99" s="46"/>
      <c r="G99" s="46"/>
      <c r="H99" s="46"/>
      <c r="I99" s="46"/>
      <c r="J99" s="46"/>
      <c r="K99" s="47"/>
      <c r="L99" s="48"/>
      <c r="M99" s="48"/>
      <c r="N99" s="49"/>
      <c r="O99" s="9"/>
      <c r="P99" s="10"/>
    </row>
    <row r="100" spans="4:16" ht="20.25" x14ac:dyDescent="0.35">
      <c r="D100" s="46"/>
      <c r="E100" s="46"/>
      <c r="F100" s="46"/>
      <c r="G100" s="46"/>
      <c r="H100" s="46"/>
      <c r="I100" s="46"/>
      <c r="J100" s="46"/>
      <c r="K100" s="47"/>
      <c r="L100" s="48"/>
      <c r="M100" s="48"/>
      <c r="N100" s="49"/>
      <c r="O100" s="9"/>
      <c r="P100" s="10"/>
    </row>
    <row r="101" spans="4:16" ht="20.25" x14ac:dyDescent="0.35">
      <c r="D101" s="46"/>
      <c r="E101" s="46"/>
      <c r="F101" s="46"/>
      <c r="G101" s="46"/>
      <c r="H101" s="46"/>
      <c r="I101" s="46"/>
      <c r="J101" s="46"/>
      <c r="K101" s="47"/>
      <c r="L101" s="48"/>
      <c r="M101" s="48"/>
      <c r="N101" s="49"/>
      <c r="O101" s="9"/>
      <c r="P101" s="10"/>
    </row>
    <row r="102" spans="4:16" ht="20.25" x14ac:dyDescent="0.3">
      <c r="D102" s="205" t="s">
        <v>135</v>
      </c>
      <c r="E102" s="205"/>
      <c r="F102" s="205"/>
      <c r="G102" s="205"/>
      <c r="H102" s="205"/>
      <c r="I102" s="205"/>
      <c r="J102" s="205"/>
      <c r="K102" s="205"/>
      <c r="L102" s="205"/>
      <c r="M102" s="205"/>
      <c r="N102" s="205"/>
      <c r="O102" s="60"/>
      <c r="P102" s="60"/>
    </row>
    <row r="103" spans="4:16" ht="20.25" x14ac:dyDescent="0.3">
      <c r="D103" s="198" t="s">
        <v>92</v>
      </c>
      <c r="E103" s="198"/>
      <c r="F103" s="198"/>
      <c r="G103" s="198"/>
      <c r="H103" s="198"/>
      <c r="I103" s="198"/>
      <c r="J103" s="198"/>
      <c r="K103" s="198"/>
      <c r="L103" s="198"/>
      <c r="M103" s="198"/>
      <c r="N103" s="198"/>
      <c r="O103" s="61"/>
      <c r="P103" s="61"/>
    </row>
    <row r="104" spans="4:16" ht="20.25" x14ac:dyDescent="0.3">
      <c r="D104" s="199" t="s">
        <v>93</v>
      </c>
      <c r="E104" s="199"/>
      <c r="F104" s="199"/>
      <c r="G104" s="199"/>
      <c r="H104" s="199"/>
      <c r="I104" s="199"/>
      <c r="J104" s="199"/>
      <c r="K104" s="199"/>
      <c r="L104" s="199"/>
      <c r="M104" s="199"/>
      <c r="N104" s="199"/>
      <c r="O104" s="61"/>
      <c r="P104" s="61"/>
    </row>
    <row r="105" spans="4:16" ht="20.25" x14ac:dyDescent="0.3">
      <c r="O105" s="61"/>
      <c r="P105" s="61"/>
    </row>
    <row r="106" spans="4:16" ht="20.25" x14ac:dyDescent="0.35">
      <c r="D106" s="200" t="str">
        <f ca="1">("©")&amp;TEXT(TODAY(), "YYYY ")&amp;TEXT(TODAY(),"YY")&amp;_xlfn.ISOWEEKNUM(TODAY())&amp;WEEKDAY(TODAY()-1)</f>
        <v>©2025 25323</v>
      </c>
      <c r="E106" s="200"/>
      <c r="F106" s="200"/>
      <c r="G106" s="200"/>
      <c r="H106" s="200"/>
      <c r="I106" s="200"/>
      <c r="J106" s="200"/>
      <c r="K106" s="200"/>
      <c r="L106" s="200"/>
      <c r="M106" s="200"/>
      <c r="N106" s="200"/>
      <c r="O106" s="9"/>
      <c r="P106" s="9"/>
    </row>
    <row r="107" spans="4:16" ht="20.25" x14ac:dyDescent="0.35">
      <c r="D107" s="7"/>
      <c r="E107" s="17"/>
      <c r="F107" s="9"/>
      <c r="G107" s="7"/>
      <c r="H107" s="9"/>
      <c r="I107" s="7"/>
      <c r="J107" s="7"/>
      <c r="K107" s="9"/>
      <c r="L107" s="9"/>
      <c r="M107" s="7"/>
      <c r="N107" s="7"/>
      <c r="O107" s="9"/>
      <c r="P107" s="10"/>
    </row>
  </sheetData>
  <mergeCells count="85">
    <mergeCell ref="D102:N102"/>
    <mergeCell ref="D103:N103"/>
    <mergeCell ref="D104:N104"/>
    <mergeCell ref="D106:N106"/>
    <mergeCell ref="F74:G74"/>
    <mergeCell ref="L74:M74"/>
    <mergeCell ref="G85:I85"/>
    <mergeCell ref="G86:I86"/>
    <mergeCell ref="G93:I93"/>
    <mergeCell ref="G94:H96"/>
    <mergeCell ref="J94:J95"/>
    <mergeCell ref="K94:K95"/>
    <mergeCell ref="L94:L95"/>
    <mergeCell ref="A67:C67"/>
    <mergeCell ref="A68:C68"/>
    <mergeCell ref="A69:C69"/>
    <mergeCell ref="A70:C70"/>
    <mergeCell ref="A71:C71"/>
    <mergeCell ref="A72:C72"/>
    <mergeCell ref="A61:C61"/>
    <mergeCell ref="A62:C62"/>
    <mergeCell ref="A63:C63"/>
    <mergeCell ref="A64:C64"/>
    <mergeCell ref="A65:C65"/>
    <mergeCell ref="A66:C66"/>
    <mergeCell ref="A55:C55"/>
    <mergeCell ref="A56:C56"/>
    <mergeCell ref="A57:C57"/>
    <mergeCell ref="A58:C58"/>
    <mergeCell ref="A59:C59"/>
    <mergeCell ref="A60:C60"/>
    <mergeCell ref="A49:C49"/>
    <mergeCell ref="A50:C50"/>
    <mergeCell ref="A51:C51"/>
    <mergeCell ref="A52:C52"/>
    <mergeCell ref="A53:C53"/>
    <mergeCell ref="A54:C54"/>
    <mergeCell ref="A43:C43"/>
    <mergeCell ref="A44:C44"/>
    <mergeCell ref="A45:C45"/>
    <mergeCell ref="A46:C46"/>
    <mergeCell ref="A47:C47"/>
    <mergeCell ref="A48:C48"/>
    <mergeCell ref="A37:C37"/>
    <mergeCell ref="A38:C38"/>
    <mergeCell ref="A39:C39"/>
    <mergeCell ref="A40:C40"/>
    <mergeCell ref="A41:C41"/>
    <mergeCell ref="A42:C42"/>
    <mergeCell ref="A31:C31"/>
    <mergeCell ref="A32:C32"/>
    <mergeCell ref="A33:C33"/>
    <mergeCell ref="A34:C34"/>
    <mergeCell ref="A35:C35"/>
    <mergeCell ref="A36:C36"/>
    <mergeCell ref="A25:C25"/>
    <mergeCell ref="A26:C26"/>
    <mergeCell ref="A27:C27"/>
    <mergeCell ref="A28:C28"/>
    <mergeCell ref="A29:C29"/>
    <mergeCell ref="A30:C30"/>
    <mergeCell ref="A19:C19"/>
    <mergeCell ref="A20:C20"/>
    <mergeCell ref="A21:C21"/>
    <mergeCell ref="A22:C22"/>
    <mergeCell ref="A23:C23"/>
    <mergeCell ref="A24:C24"/>
    <mergeCell ref="A13:C13"/>
    <mergeCell ref="A14:C14"/>
    <mergeCell ref="A15:C15"/>
    <mergeCell ref="A16:C16"/>
    <mergeCell ref="A17:C17"/>
    <mergeCell ref="A18:C18"/>
    <mergeCell ref="B7:C7"/>
    <mergeCell ref="A8:C8"/>
    <mergeCell ref="D8:H8"/>
    <mergeCell ref="J8:N8"/>
    <mergeCell ref="A11:C11"/>
    <mergeCell ref="A12:C12"/>
    <mergeCell ref="A1:C2"/>
    <mergeCell ref="D1:N1"/>
    <mergeCell ref="D2:N2"/>
    <mergeCell ref="A4:C5"/>
    <mergeCell ref="D4:N4"/>
    <mergeCell ref="D5:N5"/>
  </mergeCells>
  <conditionalFormatting sqref="A11:N72">
    <cfRule type="expression" dxfId="6" priority="2">
      <formula>MOD(ROW(),2)=0</formula>
    </cfRule>
  </conditionalFormatting>
  <conditionalFormatting sqref="D11:D72">
    <cfRule type="cellIs" dxfId="5" priority="5" operator="greaterThan">
      <formula>0</formula>
    </cfRule>
  </conditionalFormatting>
  <conditionalFormatting sqref="D85:N93">
    <cfRule type="expression" dxfId="4" priority="6">
      <formula>MOD(ROW(),2)=0</formula>
    </cfRule>
  </conditionalFormatting>
  <conditionalFormatting sqref="E78">
    <cfRule type="expression" dxfId="3" priority="7">
      <formula>MOD(ROW(),2)=0</formula>
    </cfRule>
  </conditionalFormatting>
  <conditionalFormatting sqref="H11:H72">
    <cfRule type="cellIs" dxfId="2" priority="4" operator="greaterThan">
      <formula>0</formula>
    </cfRule>
  </conditionalFormatting>
  <conditionalFormatting sqref="J11:J72">
    <cfRule type="cellIs" dxfId="1" priority="1" operator="greaterThan">
      <formula>0</formula>
    </cfRule>
  </conditionalFormatting>
  <conditionalFormatting sqref="N11:N72">
    <cfRule type="cellIs" dxfId="0" priority="3" operator="greaterThan">
      <formula>0</formula>
    </cfRule>
  </conditionalFormatting>
  <dataValidations count="2">
    <dataValidation allowBlank="1" showErrorMessage="1" sqref="D74:F74" xr:uid="{A1E4C1B0-42A6-4A29-B1CD-613E30CE3E33}"/>
    <dataValidation type="whole" allowBlank="1" showInputMessage="1" showErrorMessage="1" sqref="D73" xr:uid="{CFF0A0C0-387A-456C-80F6-089B9210899B}">
      <formula1>0</formula1>
      <formula2>10000</formula2>
    </dataValidation>
  </dataValidations>
  <printOptions horizontalCentered="1" verticalCentered="1"/>
  <pageMargins left="0.7" right="0.7" top="0.75" bottom="0.75" header="0.3" footer="0.3"/>
  <pageSetup scale="40" fitToHeight="0" orientation="landscape" r:id="rId1"/>
  <headerFooter>
    <oddFooter>&amp;L&amp;A&amp;RPage &amp;P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3313" r:id="rId4" name="Scroll Bar 1">
              <controlPr locked="0" defaultSize="0" autoPict="0">
                <anchor moveWithCells="1">
                  <from>
                    <xdr:col>3</xdr:col>
                    <xdr:colOff>304800</xdr:colOff>
                    <xdr:row>77</xdr:row>
                    <xdr:rowOff>28575</xdr:rowOff>
                  </from>
                  <to>
                    <xdr:col>5</xdr:col>
                    <xdr:colOff>352425</xdr:colOff>
                    <xdr:row>78</xdr:row>
                    <xdr:rowOff>0</xdr:rowOff>
                  </to>
                </anchor>
              </controlPr>
            </control>
          </mc:Choice>
        </mc:AlternateContent>
        <mc:AlternateContent xmlns:mc="http://schemas.openxmlformats.org/markup-compatibility/2006">
          <mc:Choice Requires="x14">
            <control shapeId="13314" r:id="rId5" name="Scroll Bar 2">
              <controlPr locked="0" defaultSize="0" autoPict="0">
                <anchor moveWithCells="1">
                  <from>
                    <xdr:col>11</xdr:col>
                    <xdr:colOff>866775</xdr:colOff>
                    <xdr:row>85</xdr:row>
                    <xdr:rowOff>0</xdr:rowOff>
                  </from>
                  <to>
                    <xdr:col>13</xdr:col>
                    <xdr:colOff>762000</xdr:colOff>
                    <xdr:row>86</xdr:row>
                    <xdr:rowOff>0</xdr:rowOff>
                  </to>
                </anchor>
              </controlPr>
            </control>
          </mc:Choice>
        </mc:AlternateContent>
        <mc:AlternateContent xmlns:mc="http://schemas.openxmlformats.org/markup-compatibility/2006">
          <mc:Choice Requires="x14">
            <control shapeId="13315" r:id="rId6" name="Spinner 3">
              <controlPr locked="0" defaultSize="0" autoPict="0">
                <anchor moveWithCells="1" sizeWithCells="1">
                  <from>
                    <xdr:col>11</xdr:col>
                    <xdr:colOff>942975</xdr:colOff>
                    <xdr:row>88</xdr:row>
                    <xdr:rowOff>257175</xdr:rowOff>
                  </from>
                  <to>
                    <xdr:col>12</xdr:col>
                    <xdr:colOff>419100</xdr:colOff>
                    <xdr:row>90</xdr:row>
                    <xdr:rowOff>19050</xdr:rowOff>
                  </to>
                </anchor>
              </controlPr>
            </control>
          </mc:Choice>
        </mc:AlternateContent>
        <mc:AlternateContent xmlns:mc="http://schemas.openxmlformats.org/markup-compatibility/2006">
          <mc:Choice Requires="x14">
            <control shapeId="13316" r:id="rId7" name="Button 4">
              <controlPr defaultSize="0" print="0" autoFill="0" autoPict="0" macro="[0]!clearUnlockedCells.clearUnlockedCells">
                <anchor moveWithCells="1" sizeWithCells="1">
                  <from>
                    <xdr:col>14</xdr:col>
                    <xdr:colOff>428625</xdr:colOff>
                    <xdr:row>7</xdr:row>
                    <xdr:rowOff>142875</xdr:rowOff>
                  </from>
                  <to>
                    <xdr:col>16</xdr:col>
                    <xdr:colOff>523875</xdr:colOff>
                    <xdr:row>9</xdr:row>
                    <xdr:rowOff>266700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6</vt:i4>
      </vt:variant>
    </vt:vector>
  </HeadingPairs>
  <TitlesOfParts>
    <vt:vector size="12" baseType="lpstr">
      <vt:lpstr>XR150 XR550</vt:lpstr>
      <vt:lpstr>XT30 XT50</vt:lpstr>
      <vt:lpstr>XT75</vt:lpstr>
      <vt:lpstr>XF6</vt:lpstr>
      <vt:lpstr>505-12</vt:lpstr>
      <vt:lpstr>PS12-5</vt:lpstr>
      <vt:lpstr>'505-12'!Print_Area</vt:lpstr>
      <vt:lpstr>'PS12-5'!Print_Area</vt:lpstr>
      <vt:lpstr>'XF6'!Print_Area</vt:lpstr>
      <vt:lpstr>'XR150 XR550'!Print_Area</vt:lpstr>
      <vt:lpstr>'XT30 XT50'!Print_Area</vt:lpstr>
      <vt:lpstr>'XT75'!Print_Area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DMP</dc:creator>
  <cp:keywords/>
  <dc:description/>
  <cp:lastModifiedBy>Makenna Cornelison</cp:lastModifiedBy>
  <cp:revision/>
  <dcterms:created xsi:type="dcterms:W3CDTF">2020-03-17T14:53:30Z</dcterms:created>
  <dcterms:modified xsi:type="dcterms:W3CDTF">2025-08-06T22:00:57Z</dcterms:modified>
  <cp:category/>
  <cp:contentStatus/>
</cp:coreProperties>
</file>